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4년\4.30기준_보도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시군구별★!$A$1:$DX$249</definedName>
    <definedName name="_xlnm.Print_Area" localSheetId="0">총괄★!$A$1:$DE$43</definedName>
  </definedNames>
  <calcPr calcId="152511"/>
</workbook>
</file>

<file path=xl/calcChain.xml><?xml version="1.0" encoding="utf-8"?>
<calcChain xmlns="http://schemas.openxmlformats.org/spreadsheetml/2006/main">
  <c r="DX2" i="3" l="1"/>
  <c r="DB40" i="1"/>
  <c r="DC40" i="1"/>
  <c r="DD40" i="1"/>
  <c r="DE40" i="1"/>
  <c r="DB41" i="1"/>
  <c r="DC41" i="1" s="1"/>
  <c r="DD41" i="1"/>
  <c r="DE41" i="1"/>
  <c r="DB42" i="1"/>
  <c r="DC42" i="1"/>
  <c r="DD42" i="1"/>
  <c r="DE42" i="1"/>
  <c r="DB43" i="1"/>
  <c r="DC43" i="1"/>
  <c r="DD43" i="1"/>
  <c r="DE43" i="1"/>
  <c r="DE39" i="1"/>
  <c r="DD39" i="1"/>
  <c r="DC39" i="1"/>
  <c r="DB39" i="1"/>
  <c r="DB15" i="1"/>
  <c r="DC15" i="1"/>
  <c r="DD15" i="1"/>
  <c r="DE15" i="1"/>
  <c r="DB16" i="1"/>
  <c r="DC16" i="1" s="1"/>
  <c r="DD16" i="1"/>
  <c r="DE16" i="1"/>
  <c r="DB17" i="1"/>
  <c r="DC17" i="1"/>
  <c r="DD17" i="1"/>
  <c r="DE17" i="1" s="1"/>
  <c r="DB18" i="1"/>
  <c r="DC18" i="1"/>
  <c r="DD18" i="1"/>
  <c r="DE18" i="1"/>
  <c r="DB19" i="1"/>
  <c r="DC19" i="1" s="1"/>
  <c r="DD19" i="1"/>
  <c r="DE19" i="1"/>
  <c r="DB20" i="1"/>
  <c r="DC20" i="1"/>
  <c r="DD20" i="1"/>
  <c r="DE20" i="1" s="1"/>
  <c r="DB21" i="1"/>
  <c r="DC21" i="1"/>
  <c r="DD21" i="1"/>
  <c r="DE21" i="1"/>
  <c r="DB22" i="1"/>
  <c r="DC22" i="1" s="1"/>
  <c r="DD22" i="1"/>
  <c r="DE22" i="1"/>
  <c r="DB23" i="1"/>
  <c r="DC23" i="1"/>
  <c r="DD23" i="1"/>
  <c r="DE23" i="1" s="1"/>
  <c r="DB24" i="1"/>
  <c r="DC24" i="1"/>
  <c r="DD24" i="1"/>
  <c r="DE24" i="1"/>
  <c r="DB25" i="1"/>
  <c r="DC25" i="1" s="1"/>
  <c r="DD25" i="1"/>
  <c r="DE25" i="1"/>
  <c r="DB26" i="1"/>
  <c r="DC26" i="1"/>
  <c r="DD26" i="1"/>
  <c r="DE26" i="1" s="1"/>
  <c r="DB27" i="1"/>
  <c r="DC27" i="1"/>
  <c r="DD27" i="1"/>
  <c r="DE27" i="1"/>
  <c r="DB28" i="1"/>
  <c r="DC28" i="1" s="1"/>
  <c r="DD28" i="1"/>
  <c r="DE28" i="1"/>
  <c r="DB29" i="1"/>
  <c r="DC29" i="1"/>
  <c r="DD29" i="1"/>
  <c r="DE29" i="1" s="1"/>
  <c r="DB30" i="1"/>
  <c r="DC30" i="1"/>
  <c r="DD30" i="1"/>
  <c r="DE30" i="1"/>
  <c r="DB31" i="1"/>
  <c r="DC31" i="1" s="1"/>
  <c r="DD31" i="1"/>
  <c r="DE31" i="1"/>
  <c r="DB32" i="1"/>
  <c r="DC32" i="1"/>
  <c r="DD32" i="1"/>
  <c r="DE32" i="1" s="1"/>
  <c r="DB33" i="1"/>
  <c r="DC33" i="1"/>
  <c r="DD33" i="1"/>
  <c r="DE33" i="1"/>
  <c r="DE14" i="1"/>
  <c r="DD14" i="1"/>
  <c r="DC14" i="1"/>
  <c r="DB14" i="1"/>
  <c r="DB6" i="1"/>
  <c r="DB7" i="1"/>
  <c r="DB8" i="1"/>
  <c r="DB5" i="1"/>
  <c r="DC6" i="1"/>
  <c r="DD6" i="1"/>
  <c r="DE6" i="1"/>
  <c r="DC7" i="1"/>
  <c r="DD7" i="1"/>
  <c r="DE7" i="1"/>
  <c r="DC8" i="1"/>
  <c r="DD8" i="1"/>
  <c r="DE8" i="1" s="1"/>
  <c r="DE5" i="1"/>
  <c r="DD5" i="1"/>
  <c r="DC5" i="1"/>
  <c r="DA14" i="1"/>
  <c r="DA32" i="1"/>
  <c r="DA33" i="1"/>
  <c r="DA39" i="1"/>
  <c r="CZ39" i="1" l="1"/>
  <c r="CZ32" i="1"/>
  <c r="CZ33" i="1"/>
  <c r="CZ14" i="1"/>
  <c r="DW2" i="3"/>
  <c r="DV2" i="3" l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S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<sst xmlns="http://schemas.openxmlformats.org/spreadsheetml/2006/main" count="2136" uniqueCount="545">
  <si>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</si>
  <si>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</si>
  <si>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</si>
  <si>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</si>
  <si>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</si>
  <si>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</si>
  <si>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</si>
  <si>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</si>
  <si>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</si>
  <si>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</si>
  <si>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</si>
  <si>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</si>
  <si>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</si>
  <si>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</si>
  <si>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</si>
  <si>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</si>
  <si>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</si>
  <si>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</si>
  <si>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</si>
  <si>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</si>
  <si>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</si>
  <si>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</si>
  <si>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</si>
  <si>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</si>
  <si>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</si>
  <si>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</si>
  <si>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</si>
  <si>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</si>
  <si>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</si>
  <si>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</si>
  <si>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</si>
  <si>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</si>
  <si>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</si>
  <si>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</si>
  <si>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</si>
  <si>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</si>
  <si>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</si>
  <si>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</si>
  <si>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</si>
  <si>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</si>
  <si>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</si>
  <si>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</si>
  <si>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</si>
  <si>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</si>
  <si>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</si>
  <si>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</si>
  <si>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</si>
  <si>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</si>
  <si>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</si>
  <si>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</si>
  <si>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</si>
  <si>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</si>
  <si>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</si>
  <si>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</si>
  <si>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</si>
  <si>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</si>
  <si>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</si>
  <si>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</si>
  <si>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</si>
  <si>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</si>
  <si>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</si>
  <si>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</si>
  <si>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</si>
  <si>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</si>
  <si>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</si>
  <si>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</si>
  <si>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</si>
  <si>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</si>
  <si>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</si>
  <si>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</si>
  <si>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</si>
  <si>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</si>
  <si>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</si>
  <si>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</si>
  <si>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</si>
  <si>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</si>
  <si>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</si>
  <si>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</si>
  <si>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</si>
  <si>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</si>
  <si>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</si>
  <si>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</si>
  <si>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</si>
  <si>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</si>
  <si>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</si>
  <si>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</si>
  <si>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</si>
  <si>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</si>
  <si>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</si>
  <si>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</si>
  <si>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</si>
  <si>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</si>
  <si>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</si>
  <si>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</si>
  <si>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</si>
  <si>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</si>
  <si>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</si>
  <si>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</si>
  <si>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</si>
  <si>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</si>
  <si>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</si>
  <si>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</si>
  <si>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</si>
  <si>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</si>
  <si>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</si>
  <si>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</si>
  <si>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</si>
  <si>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</si>
  <si>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</si>
  <si>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</si>
  <si>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</si>
  <si>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</si>
  <si>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</si>
  <si>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</si>
  <si>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</si>
  <si>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</si>
  <si>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</si>
  <si>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</si>
  <si>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</si>
  <si>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</si>
  <si>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</si>
  <si>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</si>
  <si>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</si>
  <si>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</si>
  <si>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</si>
  <si>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</si>
  <si>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</si>
  <si>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</si>
  <si>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</si>
  <si>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</si>
  <si>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</si>
  <si>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</si>
  <si>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</si>
  <si>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</si>
  <si>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</si>
  <si>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</si>
  <si>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</si>
  <si>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</si>
  <si>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</si>
  <si>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</si>
  <si>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</si>
  <si>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</si>
  <si>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</si>
  <si>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</si>
  <si>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</si>
  <si>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</si>
  <si>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</si>
  <si>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</si>
  <si>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</si>
  <si>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</si>
  <si>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</si>
  <si>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</si>
  <si>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</si>
  <si>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</si>
  <si>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</si>
  <si>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</si>
  <si>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</si>
  <si>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</si>
  <si>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</si>
  <si>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</si>
  <si>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</si>
  <si>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</si>
  <si>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</si>
  <si>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</si>
  <si>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</si>
  <si>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</si>
  <si>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</si>
  <si>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</si>
  <si>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</si>
  <si>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</si>
  <si>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</si>
  <si>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</si>
  <si>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</si>
  <si>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</si>
  <si>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</si>
  <si>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</si>
  <si>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</si>
  <si>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</si>
  <si>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</si>
  <si>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</si>
  <si>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</si>
  <si>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</si>
  <si>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</si>
  <si>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</si>
  <si>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</si>
  <si>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</si>
  <si>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</si>
  <si>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</si>
  <si>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</si>
  <si>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</si>
  <si>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</si>
  <si>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</si>
  <si>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</si>
  <si>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</si>
  <si>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</si>
  <si>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</si>
  <si>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</si>
  <si>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</si>
  <si>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</si>
  <si>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</si>
  <si>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</si>
  <si>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</si>
  <si>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</si>
  <si>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</si>
  <si>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</si>
  <si>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</si>
  <si>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</si>
  <si>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</si>
  <si>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</si>
  <si>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</si>
  <si>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</si>
  <si>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</si>
  <si>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</si>
  <si>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</si>
  <si>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</si>
  <si>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</si>
  <si>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</si>
  <si>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</si>
  <si>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</si>
  <si>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</si>
  <si>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</si>
  <si>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</si>
  <si>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</si>
  <si>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</si>
  <si>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</si>
  <si>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</si>
  <si>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</si>
  <si>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</si>
  <si>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</si>
  <si>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</si>
  <si>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</si>
  <si>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</si>
  <si>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</si>
  <si>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</si>
  <si>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</si>
  <si>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</si>
  <si>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</si>
  <si>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</si>
  <si>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</si>
  <si>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</si>
  <si>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</si>
  <si>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</si>
  <si>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</si>
  <si>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</si>
  <si>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</si>
  <si>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</si>
  <si>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</si>
  <si>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</si>
  <si>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</si>
  <si>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</si>
  <si>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</si>
  <si>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</si>
  <si>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</si>
  <si>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</si>
  <si>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</si>
  <si>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</si>
  <si>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</si>
  <si>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</si>
  <si>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</si>
  <si>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</si>
  <si>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</si>
  <si>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</si>
  <si>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</si>
  <si>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</si>
  <si>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</si>
  <si>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</si>
  <si>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</si>
  <si>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</si>
  <si>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</si>
  <si>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</si>
  <si>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</si>
  <si>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</si>
  <si>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</si>
  <si>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</si>
  <si>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</si>
  <si>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</si>
  <si>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</si>
  <si>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</si>
  <si>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</si>
  <si>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</si>
  <si>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</si>
  <si>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</si>
  <si>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</si>
  <si>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</si>
  <si>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</si>
  <si>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</si>
  <si>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</si>
  <si>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</si>
  <si>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</si>
  <si>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</si>
  <si>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</si>
  <si>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</si>
  <si>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</si>
  <si>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</si>
  <si>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</si>
  <si>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</si>
  <si>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</si>
  <si>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</si>
  <si>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</si>
  <si>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</si>
  <si>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</si>
  <si>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</si>
  <si>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</si>
  <si>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</si>
  <si>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</si>
  <si>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</si>
  <si>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</si>
  <si>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</si>
  <si>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</si>
  <si>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</si>
  <si>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</si>
  <si>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</si>
  <si>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</si>
  <si>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</si>
  <si>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</si>
  <si>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</si>
  <si>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</si>
  <si>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</si>
  <si>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</si>
  <si>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</si>
  <si>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</si>
  <si>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</si>
  <si>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</si>
  <si>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</si>
  <si>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</si>
  <si>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</si>
  <si>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</si>
  <si>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</si>
  <si>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</si>
  <si>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</si>
  <si>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</si>
  <si>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</si>
  <si>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</si>
  <si>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</si>
  <si>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</si>
  <si>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</si>
  <si>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</si>
  <si>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</si>
  <si>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</si>
  <si>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</si>
  <si>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</si>
  <si>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</si>
  <si>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</si>
  <si>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</si>
  <si>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</si>
  <si>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</si>
  <si>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</si>
  <si>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</si>
  <si>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</si>
  <si>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</si>
  <si>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</si>
  <si>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</si>
  <si>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</si>
  <si>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</si>
  <si>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</si>
  <si>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</si>
  <si>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</si>
  <si>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</si>
  <si>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</si>
  <si>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</si>
  <si>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</si>
  <si>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</si>
  <si>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</si>
  <si>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</si>
  <si>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</si>
  <si>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</si>
  <si>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</si>
  <si>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</si>
  <si>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</si>
  <si>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</si>
  <si>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</si>
  <si>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</si>
  <si>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</si>
  <si>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</si>
  <si>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</si>
  <si>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</si>
  <si>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</si>
  <si>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</si>
  <si>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</si>
  <si>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</si>
  <si>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</si>
  <si>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</si>
  <si>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</si>
  <si>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</si>
  <si>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</si>
  <si>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</si>
  <si>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</si>
  <si>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</si>
  <si>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</si>
  <si>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</si>
  <si>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</si>
  <si>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</si>
  <si>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</si>
  <si>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</si>
  <si>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</si>
  <si>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</si>
  <si>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</si>
  <si>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</si>
  <si>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</si>
  <si>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</si>
  <si>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</si>
  <si>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</si>
  <si>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</si>
  <si>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</si>
  <si>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</si>
  <si>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</si>
  <si>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</si>
  <si>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</si>
  <si>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</si>
  <si>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</si>
  <si>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</si>
  <si>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</si>
  <si>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</si>
  <si>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</si>
  <si>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</si>
  <si>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</si>
  <si>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</si>
  <si>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</si>
  <si>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</si>
  <si>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</si>
  <si>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</si>
  <si>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</si>
  <si>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</si>
  <si>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</si>
  <si>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</si>
  <si>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</si>
  <si>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</si>
  <si>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</si>
  <si>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</si>
  <si>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</si>
  <si>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</si>
  <si>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</si>
  <si>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</si>
  <si>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</si>
  <si>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</si>
  <si>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</si>
  <si>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</si>
  <si>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</si>
  <si>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</si>
  <si>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</si>
  <si>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</si>
  <si>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</si>
  <si>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</si>
  <si>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</si>
  <si>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</si>
  <si>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</si>
  <si>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</si>
  <si>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</si>
  <si>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</si>
  <si>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</si>
  <si>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</si>
  <si>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</si>
  <si>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</si>
  <si>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</si>
  <si>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</si>
  <si>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</si>
  <si>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</si>
  <si>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</si>
  <si>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</si>
  <si>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</si>
  <si>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</si>
  <si>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</si>
  <si>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</si>
  <si>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</si>
  <si>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</si>
  <si>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</si>
  <si>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</si>
  <si>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</si>
  <si>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</si>
  <si>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</si>
  <si>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</si>
  <si>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</si>
  <si>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</si>
  <si>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</si>
  <si>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</si>
  <si>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</si>
  <si>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</si>
  <si>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</si>
  <si>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</si>
  <si>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</si>
  <si>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</si>
  <si>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</si>
  <si>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</si>
  <si>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</si>
  <si>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</si>
  <si>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</si>
  <si>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</si>
  <si>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</si>
  <si>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</si>
  <si>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</si>
  <si>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</si>
  <si>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</si>
  <si>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</si>
  <si>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</si>
  <si>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</si>
  <si>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</si>
  <si>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</si>
  <si>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</si>
  <si>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</si>
  <si>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</si>
  <si>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</si>
  <si>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</si>
  <si>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</si>
  <si>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</si>
  <si>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</si>
  <si>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</si>
  <si>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</si>
  <si>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</si>
  <si>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</si>
  <si>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</si>
  <si>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</si>
  <si>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</si>
  <si>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</si>
  <si>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</si>
  <si>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</si>
  <si>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</si>
  <si>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</si>
  <si>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</si>
  <si>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</si>
  <si>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</si>
  <si>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</si>
  <si>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</si>
  <si>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</si>
  <si>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</si>
  <si>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</si>
  <si>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</si>
  <si>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</si>
  <si>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</si>
  <si>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</si>
  <si>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</si>
  <si>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</si>
  <si>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</si>
  <si>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</si>
  <si>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</si>
  <si>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</si>
  <si>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</si>
  <si>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</si>
  <si>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</si>
  <si>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</si>
  <si>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</si>
  <si>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</si>
  <si>
    <t xml:space="preserve"> '24.3</t>
  </si>
  <si>
    <t>24.3</t>
  </si>
  <si>
    <t>24.4</t>
  </si>
  <si>
    <t xml:space="preserve"> '24.4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</si>
</sst>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47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G45"/>
  <sheetViews>
    <sheetView tabSelected="1" view="pageBreakPreview" zoomScale="85" zoomScaleSheetLayoutView="85" workbookViewId="0">
      <pane xSplit="1" topLeftCell="CP1" activePane="topRight" state="frozen"/>
      <selection pane="topRight" activeCell="DF3" sqref="DF3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05" width="8.875" style="1" customWidth="1"/>
    <col min="106" max="106" width="9.25" style="1" customWidth="1"/>
    <col min="107" max="107" width="12" style="1" bestFit="1" customWidth="1"/>
    <col min="108" max="108" width="8.625" style="1" bestFit="1" customWidth="1"/>
    <col min="109" max="109" width="10" style="1" bestFit="1" customWidth="1"/>
    <col min="110" max="110" width="8.75" style="1" bestFit="1" customWidth="1"/>
    <col min="111" max="16384" width="7.625" style="1"/>
  </cols>
  <sheetData>
    <row r="1" spans="1:111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</row>
    <row r="2" spans="1:111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</row>
    <row r="3" spans="1:111" ht="22.5" customHeight="1">
      <c r="A3" s="325" t="s">
        <v>0</v>
      </c>
      <c r="B3" s="325">
        <v>1.1200000000000001</v>
      </c>
      <c r="C3" s="325">
        <v>2.12</v>
      </c>
      <c r="D3" s="325">
        <v>3.12</v>
      </c>
      <c r="E3" s="325">
        <v>4.12</v>
      </c>
      <c r="F3" s="325">
        <v>5.12</v>
      </c>
      <c r="G3" s="325">
        <v>6.12</v>
      </c>
      <c r="H3" s="325">
        <v>7.12</v>
      </c>
      <c r="I3" s="325">
        <v>8.1199999999999992</v>
      </c>
      <c r="J3" s="325">
        <v>9.1199999999999992</v>
      </c>
      <c r="K3" s="325">
        <v>10.119999999999999</v>
      </c>
      <c r="L3" s="325">
        <v>11.12</v>
      </c>
      <c r="M3" s="325">
        <v>12.12</v>
      </c>
      <c r="N3" s="325">
        <v>13.12</v>
      </c>
      <c r="O3" s="325">
        <v>14.12</v>
      </c>
      <c r="P3" s="325">
        <v>15.12</v>
      </c>
      <c r="Q3" s="335">
        <v>16.12</v>
      </c>
      <c r="R3" s="333">
        <v>17.100000000000001</v>
      </c>
      <c r="S3" s="333">
        <v>17.2</v>
      </c>
      <c r="T3" s="333">
        <v>17.3</v>
      </c>
      <c r="U3" s="333">
        <v>17.399999999999999</v>
      </c>
      <c r="V3" s="333">
        <v>17.5</v>
      </c>
      <c r="W3" s="333">
        <v>17.600000000000001</v>
      </c>
      <c r="X3" s="333">
        <v>17.7</v>
      </c>
      <c r="Y3" s="333">
        <v>17.8</v>
      </c>
      <c r="Z3" s="333">
        <v>17.899999999999999</v>
      </c>
      <c r="AA3" s="333" t="s">
        <v>343</v>
      </c>
      <c r="AB3" s="333" t="s">
        <v>348</v>
      </c>
      <c r="AC3" s="326" t="s">
        <v>350</v>
      </c>
      <c r="AD3" s="326" t="s">
        <v>352</v>
      </c>
      <c r="AE3" s="326" t="s">
        <v>354</v>
      </c>
      <c r="AF3" s="326" t="s">
        <v>357</v>
      </c>
      <c r="AG3" s="326" t="s">
        <v>360</v>
      </c>
      <c r="AH3" s="326" t="s">
        <v>362</v>
      </c>
      <c r="AI3" s="326" t="s">
        <v>364</v>
      </c>
      <c r="AJ3" s="326" t="s">
        <v>367</v>
      </c>
      <c r="AK3" s="326" t="s">
        <v>369</v>
      </c>
      <c r="AL3" s="326" t="s">
        <v>371</v>
      </c>
      <c r="AM3" s="326" t="s">
        <v>373</v>
      </c>
      <c r="AN3" s="326" t="s">
        <v>375</v>
      </c>
      <c r="AO3" s="326" t="s">
        <v>378</v>
      </c>
      <c r="AP3" s="326" t="s">
        <v>380</v>
      </c>
      <c r="AQ3" s="326" t="s">
        <v>382</v>
      </c>
      <c r="AR3" s="326" t="s">
        <v>385</v>
      </c>
      <c r="AS3" s="326" t="s">
        <v>388</v>
      </c>
      <c r="AT3" s="328">
        <v>19.5</v>
      </c>
      <c r="AU3" s="331">
        <v>19.600000000000001</v>
      </c>
      <c r="AV3" s="331">
        <v>19.7</v>
      </c>
      <c r="AW3" s="331">
        <v>19.8</v>
      </c>
      <c r="AX3" s="331">
        <v>19.899999999999999</v>
      </c>
      <c r="AY3" s="318" t="s">
        <v>395</v>
      </c>
      <c r="AZ3" s="318" t="s">
        <v>396</v>
      </c>
      <c r="BA3" s="318" t="s">
        <v>400</v>
      </c>
      <c r="BB3" s="318" t="s">
        <v>402</v>
      </c>
      <c r="BC3" s="318" t="s">
        <v>405</v>
      </c>
      <c r="BD3" s="318" t="s">
        <v>406</v>
      </c>
      <c r="BE3" s="318" t="s">
        <v>408</v>
      </c>
      <c r="BF3" s="318" t="s">
        <v>410</v>
      </c>
      <c r="BG3" s="318" t="s">
        <v>413</v>
      </c>
      <c r="BH3" s="318" t="s">
        <v>416</v>
      </c>
      <c r="BI3" s="318" t="s">
        <v>418</v>
      </c>
      <c r="BJ3" s="318" t="s">
        <v>421</v>
      </c>
      <c r="BK3" s="318" t="s">
        <v>424</v>
      </c>
      <c r="BL3" s="318" t="s">
        <v>425</v>
      </c>
      <c r="BM3" s="318" t="s">
        <v>428</v>
      </c>
      <c r="BN3" s="318" t="s">
        <v>430</v>
      </c>
      <c r="BO3" s="318" t="s">
        <v>433</v>
      </c>
      <c r="BP3" s="318" t="s">
        <v>447</v>
      </c>
      <c r="BQ3" s="318" t="s">
        <v>451</v>
      </c>
      <c r="BR3" s="318" t="s">
        <v>452</v>
      </c>
      <c r="BS3" s="318" t="s">
        <v>454</v>
      </c>
      <c r="BT3" s="318" t="s">
        <v>457</v>
      </c>
      <c r="BU3" s="318" t="s">
        <v>461</v>
      </c>
      <c r="BV3" s="318" t="s">
        <v>463</v>
      </c>
      <c r="BW3" s="318" t="s">
        <v>465</v>
      </c>
      <c r="BX3" s="318" t="s">
        <v>469</v>
      </c>
      <c r="BY3" s="318" t="s">
        <v>476</v>
      </c>
      <c r="BZ3" s="318" t="s">
        <v>479</v>
      </c>
      <c r="CA3" s="318" t="s">
        <v>481</v>
      </c>
      <c r="CB3" s="318" t="s">
        <v>484</v>
      </c>
      <c r="CC3" s="318" t="s">
        <v>486</v>
      </c>
      <c r="CD3" s="318" t="s">
        <v>487</v>
      </c>
      <c r="CE3" s="318" t="s">
        <v>490</v>
      </c>
      <c r="CF3" s="318" t="s">
        <v>492</v>
      </c>
      <c r="CG3" s="318" t="s">
        <v>494</v>
      </c>
      <c r="CH3" s="318" t="s">
        <v>496</v>
      </c>
      <c r="CI3" s="318" t="s">
        <v>498</v>
      </c>
      <c r="CJ3" s="318" t="s">
        <v>500</v>
      </c>
      <c r="CK3" s="318" t="s">
        <v>502</v>
      </c>
      <c r="CL3" s="318" t="s">
        <v>504</v>
      </c>
      <c r="CM3" s="318" t="s">
        <v>507</v>
      </c>
      <c r="CN3" s="318" t="s">
        <v>513</v>
      </c>
      <c r="CO3" s="318" t="s">
        <v>515</v>
      </c>
      <c r="CP3" s="318" t="s">
        <v>518</v>
      </c>
      <c r="CQ3" s="318" t="s">
        <v>519</v>
      </c>
      <c r="CR3" s="318" t="s">
        <v>521</v>
      </c>
      <c r="CS3" s="318" t="s">
        <v>527</v>
      </c>
      <c r="CT3" s="318" t="s">
        <v>529</v>
      </c>
      <c r="CU3" s="318" t="s">
        <v>531</v>
      </c>
      <c r="CV3" s="318" t="s">
        <v>533</v>
      </c>
      <c r="CW3" s="318" t="s">
        <v>535</v>
      </c>
      <c r="CX3" s="318" t="s">
        <v>537</v>
      </c>
      <c r="CY3" s="318" t="s">
        <v>539</v>
      </c>
      <c r="CZ3" s="318" t="s">
        <v>542</v>
      </c>
      <c r="DA3" s="318" t="s">
        <v>543</v>
      </c>
      <c r="DB3" s="325" t="s">
        <v>1</v>
      </c>
      <c r="DC3" s="325"/>
      <c r="DD3" s="324" t="s">
        <v>2</v>
      </c>
      <c r="DE3" s="325"/>
    </row>
    <row r="4" spans="1:111" ht="22.5" customHeight="1">
      <c r="A4" s="325"/>
      <c r="B4" s="325"/>
      <c r="C4" s="325"/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36"/>
      <c r="R4" s="327"/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2"/>
      <c r="AD4" s="322"/>
      <c r="AE4" s="322"/>
      <c r="AF4" s="322"/>
      <c r="AG4" s="322"/>
      <c r="AH4" s="322"/>
      <c r="AI4" s="322"/>
      <c r="AJ4" s="322"/>
      <c r="AK4" s="322"/>
      <c r="AL4" s="322"/>
      <c r="AM4" s="322"/>
      <c r="AN4" s="322"/>
      <c r="AO4" s="322"/>
      <c r="AP4" s="322"/>
      <c r="AQ4" s="322"/>
      <c r="AR4" s="322"/>
      <c r="AS4" s="322"/>
      <c r="AT4" s="322"/>
      <c r="AU4" s="327"/>
      <c r="AV4" s="327"/>
      <c r="AW4" s="327"/>
      <c r="AX4" s="327"/>
      <c r="AY4" s="332"/>
      <c r="AZ4" s="332"/>
      <c r="BA4" s="332"/>
      <c r="BB4" s="322"/>
      <c r="BC4" s="322"/>
      <c r="BD4" s="322"/>
      <c r="BE4" s="322"/>
      <c r="BF4" s="322"/>
      <c r="BG4" s="322"/>
      <c r="BH4" s="322"/>
      <c r="BI4" s="322"/>
      <c r="BJ4" s="322"/>
      <c r="BK4" s="322"/>
      <c r="BL4" s="319"/>
      <c r="BM4" s="319"/>
      <c r="BN4" s="319"/>
      <c r="BO4" s="319"/>
      <c r="BP4" s="319"/>
      <c r="BQ4" s="319"/>
      <c r="BR4" s="319"/>
      <c r="BS4" s="319"/>
      <c r="BT4" s="319"/>
      <c r="BU4" s="319"/>
      <c r="BV4" s="319"/>
      <c r="BW4" s="319"/>
      <c r="BX4" s="319"/>
      <c r="BY4" s="319"/>
      <c r="BZ4" s="319"/>
      <c r="CA4" s="319"/>
      <c r="CB4" s="319"/>
      <c r="CC4" s="319"/>
      <c r="CD4" s="319"/>
      <c r="CE4" s="319"/>
      <c r="CF4" s="319"/>
      <c r="CG4" s="319"/>
      <c r="CH4" s="319"/>
      <c r="CI4" s="319"/>
      <c r="CJ4" s="319"/>
      <c r="CK4" s="319"/>
      <c r="CL4" s="319"/>
      <c r="CM4" s="319"/>
      <c r="CN4" s="319"/>
      <c r="CO4" s="319"/>
      <c r="CP4" s="319"/>
      <c r="CQ4" s="319"/>
      <c r="CR4" s="319"/>
      <c r="CS4" s="319"/>
      <c r="CT4" s="319"/>
      <c r="CU4" s="319"/>
      <c r="CV4" s="319"/>
      <c r="CW4" s="319"/>
      <c r="CX4" s="319"/>
      <c r="CY4" s="319"/>
      <c r="CZ4" s="319"/>
      <c r="DA4" s="319"/>
      <c r="DB4" s="34" t="s">
        <v>3</v>
      </c>
      <c r="DC4" s="34" t="s">
        <v>4</v>
      </c>
      <c r="DD4" s="2" t="s">
        <v>3</v>
      </c>
      <c r="DE4" s="34" t="s">
        <v>4</v>
      </c>
    </row>
    <row r="5" spans="1:111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2">
        <v>75359</v>
      </c>
      <c r="CM5" s="242">
        <v>75438</v>
      </c>
      <c r="CN5" s="242">
        <v>72104</v>
      </c>
      <c r="CO5" s="242">
        <v>71365</v>
      </c>
      <c r="CP5" s="242">
        <v>68865</v>
      </c>
      <c r="CQ5" s="242">
        <v>66388</v>
      </c>
      <c r="CR5" s="242">
        <v>63087</v>
      </c>
      <c r="CS5" s="242">
        <v>61811</v>
      </c>
      <c r="CT5" s="242">
        <v>59806</v>
      </c>
      <c r="CU5" s="242">
        <v>58299</v>
      </c>
      <c r="CV5" s="242">
        <v>57925</v>
      </c>
      <c r="CW5" s="242">
        <v>62489</v>
      </c>
      <c r="CX5" s="242">
        <v>63755</v>
      </c>
      <c r="CY5" s="242">
        <v>64874</v>
      </c>
      <c r="CZ5" s="242">
        <v>64964</v>
      </c>
      <c r="DA5" s="242">
        <v>71997</v>
      </c>
      <c r="DB5" s="260">
        <f>DA5-CO5</f>
        <v>632</v>
      </c>
      <c r="DC5" s="168">
        <f>IFERROR(DB5/CO5,"0.0"%)</f>
        <v>8.8558817347439214E-3</v>
      </c>
      <c r="DD5" s="3">
        <f>DA5-CZ5</f>
        <v>7033</v>
      </c>
      <c r="DE5" s="168">
        <f>IFERROR(DD5/CZ5,"0.0"%)</f>
        <v>0.10825995936210825</v>
      </c>
      <c r="DF5" s="254"/>
      <c r="DG5" s="213"/>
    </row>
    <row r="6" spans="1:111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03">
        <v>64964</v>
      </c>
      <c r="DA6" s="203">
        <v>71997</v>
      </c>
      <c r="DB6" s="260">
        <f t="shared" ref="DB6:DB8" si="23">DA6-CO6</f>
        <v>632</v>
      </c>
      <c r="DC6" s="168">
        <f t="shared" ref="DC6:DC8" si="24">IFERROR(DB6/CO6,"0.0"%)</f>
        <v>8.8558817347439214E-3</v>
      </c>
      <c r="DD6" s="3">
        <f t="shared" ref="DD6:DD8" si="25">DA6-CZ6</f>
        <v>7033</v>
      </c>
      <c r="DE6" s="168">
        <f t="shared" ref="DE6:DE8" si="26">IFERROR(DD6/CZ6,"0.0"%)</f>
        <v>0.10825995936210825</v>
      </c>
      <c r="DF6" s="213"/>
      <c r="DG6" s="213"/>
    </row>
    <row r="7" spans="1:111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2">
        <v>0</v>
      </c>
      <c r="U7" s="262">
        <v>0</v>
      </c>
      <c r="V7" s="262">
        <v>0</v>
      </c>
      <c r="W7" s="262">
        <v>0</v>
      </c>
      <c r="X7" s="262">
        <v>0</v>
      </c>
      <c r="Y7" s="262">
        <v>0</v>
      </c>
      <c r="Z7" s="262">
        <v>0</v>
      </c>
      <c r="AA7" s="261">
        <v>0</v>
      </c>
      <c r="AB7" s="261">
        <v>0</v>
      </c>
      <c r="AC7" s="261">
        <v>0</v>
      </c>
      <c r="AD7" s="261">
        <v>0</v>
      </c>
      <c r="AE7" s="261">
        <v>0</v>
      </c>
      <c r="AF7" s="261">
        <v>0</v>
      </c>
      <c r="AG7" s="261">
        <v>0</v>
      </c>
      <c r="AH7" s="261">
        <v>0</v>
      </c>
      <c r="AI7" s="261">
        <v>0</v>
      </c>
      <c r="AJ7" s="261">
        <v>0</v>
      </c>
      <c r="AK7" s="261">
        <v>0</v>
      </c>
      <c r="AL7" s="261">
        <v>0</v>
      </c>
      <c r="AM7" s="261">
        <v>0</v>
      </c>
      <c r="AN7" s="261">
        <v>0</v>
      </c>
      <c r="AO7" s="261">
        <v>0</v>
      </c>
      <c r="AP7" s="261">
        <v>0</v>
      </c>
      <c r="AQ7" s="261">
        <v>0</v>
      </c>
      <c r="AR7" s="261">
        <v>0</v>
      </c>
      <c r="AS7" s="261">
        <v>0</v>
      </c>
      <c r="AT7" s="52">
        <v>0</v>
      </c>
      <c r="AU7" s="262">
        <v>0</v>
      </c>
      <c r="AV7" s="262">
        <v>0</v>
      </c>
      <c r="AW7" s="262">
        <v>0</v>
      </c>
      <c r="AX7" s="262">
        <v>0</v>
      </c>
      <c r="AY7" s="261">
        <v>0</v>
      </c>
      <c r="AZ7" s="261">
        <v>0</v>
      </c>
      <c r="BA7" s="261">
        <v>0</v>
      </c>
      <c r="BB7" s="261">
        <v>0</v>
      </c>
      <c r="BC7" s="261">
        <v>0</v>
      </c>
      <c r="BD7" s="261">
        <v>0</v>
      </c>
      <c r="BE7" s="261">
        <v>0</v>
      </c>
      <c r="BF7" s="261">
        <v>0</v>
      </c>
      <c r="BG7" s="261">
        <v>0</v>
      </c>
      <c r="BH7" s="261">
        <v>0</v>
      </c>
      <c r="BI7" s="261">
        <v>0</v>
      </c>
      <c r="BJ7" s="261">
        <v>0</v>
      </c>
      <c r="BK7" s="261">
        <v>0</v>
      </c>
      <c r="BL7" s="261">
        <v>0</v>
      </c>
      <c r="BM7" s="261">
        <v>0</v>
      </c>
      <c r="BN7" s="261">
        <v>0</v>
      </c>
      <c r="BO7" s="261">
        <v>0</v>
      </c>
      <c r="BP7" s="261">
        <v>0</v>
      </c>
      <c r="BQ7" s="261">
        <v>0</v>
      </c>
      <c r="BR7" s="261">
        <v>0</v>
      </c>
      <c r="BS7" s="261">
        <v>0</v>
      </c>
      <c r="BT7" s="261">
        <v>0</v>
      </c>
      <c r="BU7" s="261">
        <v>0</v>
      </c>
      <c r="BV7" s="261">
        <v>0</v>
      </c>
      <c r="BW7" s="261">
        <v>0</v>
      </c>
      <c r="BX7" s="261">
        <v>0</v>
      </c>
      <c r="BY7" s="261">
        <v>0</v>
      </c>
      <c r="BZ7" s="261">
        <v>0</v>
      </c>
      <c r="CA7" s="261">
        <v>0</v>
      </c>
      <c r="CB7" s="261">
        <v>0</v>
      </c>
      <c r="CC7" s="261">
        <v>0</v>
      </c>
      <c r="CD7" s="261">
        <v>0</v>
      </c>
      <c r="CE7" s="261">
        <v>0</v>
      </c>
      <c r="CF7" s="261">
        <v>0</v>
      </c>
      <c r="CG7" s="261">
        <v>0</v>
      </c>
      <c r="CH7" s="261">
        <v>0</v>
      </c>
      <c r="CI7" s="261">
        <v>0</v>
      </c>
      <c r="CJ7" s="261">
        <v>0</v>
      </c>
      <c r="CK7" s="261">
        <v>0</v>
      </c>
      <c r="CL7" s="261">
        <v>0</v>
      </c>
      <c r="CM7" s="261">
        <v>0</v>
      </c>
      <c r="CN7" s="261">
        <v>0</v>
      </c>
      <c r="CO7" s="261">
        <v>0</v>
      </c>
      <c r="CP7" s="261">
        <v>0</v>
      </c>
      <c r="CQ7" s="261">
        <v>0</v>
      </c>
      <c r="CR7" s="261">
        <v>0</v>
      </c>
      <c r="CS7" s="261">
        <v>0</v>
      </c>
      <c r="CT7" s="261">
        <v>0</v>
      </c>
      <c r="CU7" s="261">
        <v>0</v>
      </c>
      <c r="CV7" s="261">
        <v>0</v>
      </c>
      <c r="CW7" s="261">
        <v>0</v>
      </c>
      <c r="CX7" s="261">
        <v>0</v>
      </c>
      <c r="CY7" s="261">
        <v>0</v>
      </c>
      <c r="CZ7" s="261">
        <v>0</v>
      </c>
      <c r="DA7" s="261">
        <v>0</v>
      </c>
      <c r="DB7" s="260">
        <f t="shared" si="23"/>
        <v>0</v>
      </c>
      <c r="DC7" s="168">
        <f t="shared" si="24"/>
        <v>0</v>
      </c>
      <c r="DD7" s="3">
        <f t="shared" si="25"/>
        <v>0</v>
      </c>
      <c r="DE7" s="168">
        <f t="shared" si="26"/>
        <v>0</v>
      </c>
      <c r="DF7" s="213"/>
      <c r="DG7" s="213"/>
    </row>
    <row r="8" spans="1:111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09">
        <v>12194</v>
      </c>
      <c r="DA8" s="209">
        <v>12968</v>
      </c>
      <c r="DB8" s="260">
        <f t="shared" si="23"/>
        <v>4252</v>
      </c>
      <c r="DC8" s="168">
        <f t="shared" si="24"/>
        <v>0.48783845800826064</v>
      </c>
      <c r="DD8" s="3">
        <f t="shared" si="25"/>
        <v>774</v>
      </c>
      <c r="DE8" s="168">
        <f t="shared" si="26"/>
        <v>6.3473839593242584E-2</v>
      </c>
      <c r="DF8" s="213"/>
      <c r="DG8" s="213"/>
    </row>
    <row r="9" spans="1:111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</row>
    <row r="10" spans="1:111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</row>
    <row r="11" spans="1:111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</row>
    <row r="12" spans="1:111" ht="22.5" customHeight="1">
      <c r="A12" s="325" t="s">
        <v>0</v>
      </c>
      <c r="B12" s="325">
        <v>1.1200000000000001</v>
      </c>
      <c r="C12" s="325">
        <v>2.12</v>
      </c>
      <c r="D12" s="325">
        <v>3.12</v>
      </c>
      <c r="E12" s="325">
        <v>4.12</v>
      </c>
      <c r="F12" s="325">
        <v>5.12</v>
      </c>
      <c r="G12" s="325">
        <v>6.12</v>
      </c>
      <c r="H12" s="325">
        <v>7.12</v>
      </c>
      <c r="I12" s="325">
        <v>8.1199999999999992</v>
      </c>
      <c r="J12" s="325">
        <v>9.1199999999999992</v>
      </c>
      <c r="K12" s="325">
        <v>10.119999999999999</v>
      </c>
      <c r="L12" s="325">
        <v>11.12</v>
      </c>
      <c r="M12" s="325">
        <v>12.12</v>
      </c>
      <c r="N12" s="325">
        <v>13.12</v>
      </c>
      <c r="O12" s="325">
        <v>14.12</v>
      </c>
      <c r="P12" s="325">
        <v>15.12</v>
      </c>
      <c r="Q12" s="335">
        <v>16.12</v>
      </c>
      <c r="R12" s="333">
        <v>17.100000000000001</v>
      </c>
      <c r="S12" s="333">
        <v>17.2</v>
      </c>
      <c r="T12" s="333">
        <v>17.3</v>
      </c>
      <c r="U12" s="333">
        <v>17.399999999999999</v>
      </c>
      <c r="V12" s="333">
        <v>17.5</v>
      </c>
      <c r="W12" s="333">
        <v>17.600000000000001</v>
      </c>
      <c r="X12" s="333">
        <v>17.7</v>
      </c>
      <c r="Y12" s="333">
        <v>17.8</v>
      </c>
      <c r="Z12" s="333">
        <v>17.899999999999999</v>
      </c>
      <c r="AA12" s="333" t="s">
        <v>344</v>
      </c>
      <c r="AB12" s="333" t="s">
        <v>346</v>
      </c>
      <c r="AC12" s="326" t="s">
        <v>349</v>
      </c>
      <c r="AD12" s="334" t="s">
        <v>355</v>
      </c>
      <c r="AE12" s="326" t="s">
        <v>354</v>
      </c>
      <c r="AF12" s="326" t="s">
        <v>357</v>
      </c>
      <c r="AG12" s="326" t="s">
        <v>360</v>
      </c>
      <c r="AH12" s="326" t="s">
        <v>362</v>
      </c>
      <c r="AI12" s="326" t="s">
        <v>364</v>
      </c>
      <c r="AJ12" s="326" t="s">
        <v>367</v>
      </c>
      <c r="AK12" s="326" t="s">
        <v>369</v>
      </c>
      <c r="AL12" s="326" t="s">
        <v>371</v>
      </c>
      <c r="AM12" s="326" t="s">
        <v>373</v>
      </c>
      <c r="AN12" s="326" t="s">
        <v>375</v>
      </c>
      <c r="AO12" s="326" t="s">
        <v>378</v>
      </c>
      <c r="AP12" s="326" t="s">
        <v>380</v>
      </c>
      <c r="AQ12" s="326" t="s">
        <v>384</v>
      </c>
      <c r="AR12" s="329">
        <v>19.3</v>
      </c>
      <c r="AS12" s="329">
        <v>19.399999999999999</v>
      </c>
      <c r="AT12" s="328">
        <v>19.5</v>
      </c>
      <c r="AU12" s="331">
        <v>19.600000000000001</v>
      </c>
      <c r="AV12" s="331">
        <v>19.7</v>
      </c>
      <c r="AW12" s="331">
        <v>19.8</v>
      </c>
      <c r="AX12" s="331">
        <v>19.899999999999999</v>
      </c>
      <c r="AY12" s="318" t="s">
        <v>395</v>
      </c>
      <c r="AZ12" s="318" t="s">
        <v>396</v>
      </c>
      <c r="BA12" s="318" t="s">
        <v>400</v>
      </c>
      <c r="BB12" s="318" t="s">
        <v>402</v>
      </c>
      <c r="BC12" s="318" t="s">
        <v>405</v>
      </c>
      <c r="BD12" s="318" t="s">
        <v>406</v>
      </c>
      <c r="BE12" s="318" t="s">
        <v>408</v>
      </c>
      <c r="BF12" s="318" t="s">
        <v>411</v>
      </c>
      <c r="BG12" s="318" t="s">
        <v>414</v>
      </c>
      <c r="BH12" s="318" t="s">
        <v>416</v>
      </c>
      <c r="BI12" s="318" t="s">
        <v>419</v>
      </c>
      <c r="BJ12" s="318" t="s">
        <v>421</v>
      </c>
      <c r="BK12" s="318" t="s">
        <v>426</v>
      </c>
      <c r="BL12" s="318" t="s">
        <v>427</v>
      </c>
      <c r="BM12" s="318" t="s">
        <v>429</v>
      </c>
      <c r="BN12" s="318" t="s">
        <v>430</v>
      </c>
      <c r="BO12" s="318" t="s">
        <v>433</v>
      </c>
      <c r="BP12" s="318" t="s">
        <v>447</v>
      </c>
      <c r="BQ12" s="318" t="s">
        <v>451</v>
      </c>
      <c r="BR12" s="318" t="s">
        <v>452</v>
      </c>
      <c r="BS12" s="318" t="s">
        <v>455</v>
      </c>
      <c r="BT12" s="318" t="s">
        <v>458</v>
      </c>
      <c r="BU12" s="318" t="s">
        <v>461</v>
      </c>
      <c r="BV12" s="318" t="s">
        <v>463</v>
      </c>
      <c r="BW12" s="318" t="s">
        <v>465</v>
      </c>
      <c r="BX12" s="318" t="s">
        <v>469</v>
      </c>
      <c r="BY12" s="318" t="s">
        <v>476</v>
      </c>
      <c r="BZ12" s="318" t="s">
        <v>479</v>
      </c>
      <c r="CA12" s="318" t="s">
        <v>481</v>
      </c>
      <c r="CB12" s="318" t="s">
        <v>484</v>
      </c>
      <c r="CC12" s="318" t="s">
        <v>486</v>
      </c>
      <c r="CD12" s="318" t="s">
        <v>487</v>
      </c>
      <c r="CE12" s="318" t="s">
        <v>490</v>
      </c>
      <c r="CF12" s="318" t="s">
        <v>492</v>
      </c>
      <c r="CG12" s="318" t="s">
        <v>494</v>
      </c>
      <c r="CH12" s="318" t="s">
        <v>496</v>
      </c>
      <c r="CI12" s="318" t="s">
        <v>498</v>
      </c>
      <c r="CJ12" s="318" t="s">
        <v>500</v>
      </c>
      <c r="CK12" s="318" t="s">
        <v>502</v>
      </c>
      <c r="CL12" s="318" t="s">
        <v>504</v>
      </c>
      <c r="CM12" s="318" t="s">
        <v>508</v>
      </c>
      <c r="CN12" s="318" t="s">
        <v>513</v>
      </c>
      <c r="CO12" s="318" t="s">
        <v>515</v>
      </c>
      <c r="CP12" s="318" t="s">
        <v>518</v>
      </c>
      <c r="CQ12" s="318" t="s">
        <v>519</v>
      </c>
      <c r="CR12" s="318" t="s">
        <v>521</v>
      </c>
      <c r="CS12" s="318" t="s">
        <v>527</v>
      </c>
      <c r="CT12" s="318" t="s">
        <v>529</v>
      </c>
      <c r="CU12" s="318" t="s">
        <v>531</v>
      </c>
      <c r="CV12" s="318" t="s">
        <v>533</v>
      </c>
      <c r="CW12" s="318" t="s">
        <v>535</v>
      </c>
      <c r="CX12" s="318" t="s">
        <v>537</v>
      </c>
      <c r="CY12" s="318" t="s">
        <v>539</v>
      </c>
      <c r="CZ12" s="318" t="s">
        <v>542</v>
      </c>
      <c r="DA12" s="318" t="s">
        <v>543</v>
      </c>
      <c r="DB12" s="325" t="s">
        <v>1</v>
      </c>
      <c r="DC12" s="325"/>
      <c r="DD12" s="325" t="s">
        <v>2</v>
      </c>
      <c r="DE12" s="325"/>
    </row>
    <row r="13" spans="1:111" ht="22.5" customHeight="1">
      <c r="A13" s="325"/>
      <c r="B13" s="325"/>
      <c r="C13" s="325"/>
      <c r="D13" s="325"/>
      <c r="E13" s="325"/>
      <c r="F13" s="325"/>
      <c r="G13" s="325"/>
      <c r="H13" s="325"/>
      <c r="I13" s="325"/>
      <c r="J13" s="325"/>
      <c r="K13" s="325"/>
      <c r="L13" s="325"/>
      <c r="M13" s="325"/>
      <c r="N13" s="325"/>
      <c r="O13" s="325"/>
      <c r="P13" s="325"/>
      <c r="Q13" s="336"/>
      <c r="R13" s="327"/>
      <c r="S13" s="327"/>
      <c r="T13" s="327"/>
      <c r="U13" s="327"/>
      <c r="V13" s="327"/>
      <c r="W13" s="327"/>
      <c r="X13" s="327"/>
      <c r="Y13" s="327"/>
      <c r="Z13" s="327"/>
      <c r="AA13" s="327"/>
      <c r="AB13" s="327"/>
      <c r="AC13" s="327"/>
      <c r="AD13" s="327"/>
      <c r="AE13" s="327"/>
      <c r="AF13" s="327"/>
      <c r="AG13" s="327"/>
      <c r="AH13" s="327"/>
      <c r="AI13" s="327"/>
      <c r="AJ13" s="327"/>
      <c r="AK13" s="327"/>
      <c r="AL13" s="327"/>
      <c r="AM13" s="327"/>
      <c r="AN13" s="327"/>
      <c r="AO13" s="327"/>
      <c r="AP13" s="327"/>
      <c r="AQ13" s="327"/>
      <c r="AR13" s="322"/>
      <c r="AS13" s="322"/>
      <c r="AT13" s="322"/>
      <c r="AU13" s="327"/>
      <c r="AV13" s="327"/>
      <c r="AW13" s="327"/>
      <c r="AX13" s="327"/>
      <c r="AY13" s="332"/>
      <c r="AZ13" s="332"/>
      <c r="BA13" s="332"/>
      <c r="BB13" s="322"/>
      <c r="BC13" s="322"/>
      <c r="BD13" s="322"/>
      <c r="BE13" s="322"/>
      <c r="BF13" s="322"/>
      <c r="BG13" s="322"/>
      <c r="BH13" s="322"/>
      <c r="BI13" s="322"/>
      <c r="BJ13" s="322"/>
      <c r="BK13" s="322"/>
      <c r="BL13" s="319"/>
      <c r="BM13" s="319"/>
      <c r="BN13" s="319"/>
      <c r="BO13" s="319"/>
      <c r="BP13" s="319"/>
      <c r="BQ13" s="319"/>
      <c r="BR13" s="319"/>
      <c r="BS13" s="319"/>
      <c r="BT13" s="319"/>
      <c r="BU13" s="319"/>
      <c r="BV13" s="319"/>
      <c r="BW13" s="319"/>
      <c r="BX13" s="319"/>
      <c r="BY13" s="319"/>
      <c r="BZ13" s="319"/>
      <c r="CA13" s="319"/>
      <c r="CB13" s="319"/>
      <c r="CC13" s="319"/>
      <c r="CD13" s="319"/>
      <c r="CE13" s="319"/>
      <c r="CF13" s="319"/>
      <c r="CG13" s="319"/>
      <c r="CH13" s="319"/>
      <c r="CI13" s="319"/>
      <c r="CJ13" s="319"/>
      <c r="CK13" s="319"/>
      <c r="CL13" s="319"/>
      <c r="CM13" s="319"/>
      <c r="CN13" s="319"/>
      <c r="CO13" s="319"/>
      <c r="CP13" s="319"/>
      <c r="CQ13" s="319"/>
      <c r="CR13" s="319"/>
      <c r="CS13" s="319"/>
      <c r="CT13" s="319"/>
      <c r="CU13" s="319"/>
      <c r="CV13" s="319"/>
      <c r="CW13" s="319"/>
      <c r="CX13" s="319"/>
      <c r="CY13" s="319"/>
      <c r="CZ13" s="319"/>
      <c r="DA13" s="319"/>
      <c r="DB13" s="34" t="s">
        <v>3</v>
      </c>
      <c r="DC13" s="34" t="s">
        <v>4</v>
      </c>
      <c r="DD13" s="34" t="s">
        <v>3</v>
      </c>
      <c r="DE13" s="34" t="s">
        <v>4</v>
      </c>
    </row>
    <row r="14" spans="1:111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183">
        <f t="shared" ref="CY14:CZ14" si="55">SUM(CY15:CY31)</f>
        <v>64874</v>
      </c>
      <c r="CZ14" s="183">
        <f t="shared" si="55"/>
        <v>64964</v>
      </c>
      <c r="DA14" s="183">
        <f t="shared" ref="DA14" si="56">SUM(DA15:DA31)</f>
        <v>71997</v>
      </c>
      <c r="DB14" s="260">
        <f>DA14-CO14</f>
        <v>632</v>
      </c>
      <c r="DC14" s="168">
        <f>IFERROR(DB14/CO14,"0.0"%)</f>
        <v>8.8558817347439214E-3</v>
      </c>
      <c r="DD14" s="3">
        <f>DA14-CZ14</f>
        <v>7033</v>
      </c>
      <c r="DE14" s="168">
        <f>IFERROR(DD14/CZ14,"0.0"%)</f>
        <v>0.10825995936210825</v>
      </c>
      <c r="DF14" s="236"/>
      <c r="DG14" s="213"/>
    </row>
    <row r="15" spans="1:111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1">
        <v>996</v>
      </c>
      <c r="CM15" s="251">
        <v>2099</v>
      </c>
      <c r="CN15" s="251">
        <v>1084</v>
      </c>
      <c r="CO15" s="251">
        <v>1058</v>
      </c>
      <c r="CP15" s="251">
        <v>1144</v>
      </c>
      <c r="CQ15" s="251">
        <v>1181</v>
      </c>
      <c r="CR15" s="251">
        <v>1081</v>
      </c>
      <c r="CS15" s="251">
        <v>976</v>
      </c>
      <c r="CT15" s="251">
        <v>914</v>
      </c>
      <c r="CU15" s="251">
        <v>908</v>
      </c>
      <c r="CV15" s="251">
        <v>877</v>
      </c>
      <c r="CW15" s="251">
        <v>958</v>
      </c>
      <c r="CX15" s="251">
        <v>997</v>
      </c>
      <c r="CY15" s="251">
        <v>1018</v>
      </c>
      <c r="CZ15" s="251">
        <v>968</v>
      </c>
      <c r="DA15" s="251">
        <v>936</v>
      </c>
      <c r="DB15" s="260">
        <f t="shared" ref="DB15:DB33" si="57">DA15-CO15</f>
        <v>-122</v>
      </c>
      <c r="DC15" s="168">
        <f t="shared" ref="DC15:DC33" si="58">IFERROR(DB15/CO15,"0.0"%)</f>
        <v>-0.11531190926275993</v>
      </c>
      <c r="DD15" s="3">
        <f t="shared" ref="DD15:DD33" si="59">DA15-CZ15</f>
        <v>-32</v>
      </c>
      <c r="DE15" s="168">
        <f t="shared" ref="DE15:DE33" si="60">IFERROR(DD15/CZ15,"0.0"%)</f>
        <v>-3.3057851239669422E-2</v>
      </c>
      <c r="DF15" s="213"/>
      <c r="DG15" s="213"/>
    </row>
    <row r="16" spans="1:111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5">
        <v>2646</v>
      </c>
      <c r="CM16" s="256">
        <v>2535</v>
      </c>
      <c r="CN16" s="255">
        <v>2526</v>
      </c>
      <c r="CO16" s="256">
        <v>2624</v>
      </c>
      <c r="CP16" s="256">
        <v>2892</v>
      </c>
      <c r="CQ16" s="256">
        <v>3107</v>
      </c>
      <c r="CR16" s="256">
        <v>2258</v>
      </c>
      <c r="CS16" s="256">
        <v>2327</v>
      </c>
      <c r="CT16" s="256">
        <v>2235</v>
      </c>
      <c r="CU16" s="256">
        <v>2277</v>
      </c>
      <c r="CV16" s="256">
        <v>2534</v>
      </c>
      <c r="CW16" s="314">
        <v>2997</v>
      </c>
      <c r="CX16" s="314">
        <v>3372</v>
      </c>
      <c r="CY16" s="314">
        <v>3149</v>
      </c>
      <c r="CZ16" s="314">
        <v>3222</v>
      </c>
      <c r="DA16" s="314">
        <v>4566</v>
      </c>
      <c r="DB16" s="260">
        <f t="shared" si="57"/>
        <v>1942</v>
      </c>
      <c r="DC16" s="168">
        <f t="shared" si="58"/>
        <v>0.74009146341463417</v>
      </c>
      <c r="DD16" s="3">
        <f t="shared" si="59"/>
        <v>1344</v>
      </c>
      <c r="DE16" s="168">
        <f t="shared" si="60"/>
        <v>0.41713221601489758</v>
      </c>
      <c r="DF16" s="213"/>
      <c r="DG16" s="213"/>
    </row>
    <row r="17" spans="1:111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5">
        <v>13565</v>
      </c>
      <c r="CM17" s="256">
        <v>13987</v>
      </c>
      <c r="CN17" s="255">
        <v>13199</v>
      </c>
      <c r="CO17" s="256">
        <v>13028</v>
      </c>
      <c r="CP17" s="256">
        <v>12733</v>
      </c>
      <c r="CQ17" s="256">
        <v>11409</v>
      </c>
      <c r="CR17" s="256">
        <v>11180</v>
      </c>
      <c r="CS17" s="256">
        <v>10779</v>
      </c>
      <c r="CT17" s="256">
        <v>10501</v>
      </c>
      <c r="CU17" s="256">
        <v>10376</v>
      </c>
      <c r="CV17" s="256">
        <v>10328</v>
      </c>
      <c r="CW17" s="314">
        <v>10245</v>
      </c>
      <c r="CX17" s="314">
        <v>10124</v>
      </c>
      <c r="CY17" s="314">
        <v>9927</v>
      </c>
      <c r="CZ17" s="314">
        <v>9814</v>
      </c>
      <c r="DA17" s="314">
        <v>9667</v>
      </c>
      <c r="DB17" s="260">
        <f t="shared" si="57"/>
        <v>-3361</v>
      </c>
      <c r="DC17" s="168">
        <f t="shared" si="58"/>
        <v>-0.25798280626343262</v>
      </c>
      <c r="DD17" s="3">
        <f t="shared" si="59"/>
        <v>-147</v>
      </c>
      <c r="DE17" s="168">
        <f t="shared" si="60"/>
        <v>-1.4978601997146932E-2</v>
      </c>
      <c r="DF17" s="213"/>
      <c r="DG17" s="213"/>
    </row>
    <row r="18" spans="1:111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5">
        <v>3209</v>
      </c>
      <c r="CM18" s="256">
        <v>3154</v>
      </c>
      <c r="CN18" s="255">
        <v>3565</v>
      </c>
      <c r="CO18" s="256">
        <v>3071</v>
      </c>
      <c r="CP18" s="256">
        <v>2697</v>
      </c>
      <c r="CQ18" s="256">
        <v>2152</v>
      </c>
      <c r="CR18" s="256">
        <v>1212</v>
      </c>
      <c r="CS18" s="256">
        <v>1299</v>
      </c>
      <c r="CT18" s="256">
        <v>1787</v>
      </c>
      <c r="CU18" s="256">
        <v>1693</v>
      </c>
      <c r="CV18" s="256">
        <v>1298</v>
      </c>
      <c r="CW18" s="314">
        <v>3270</v>
      </c>
      <c r="CX18" s="314">
        <v>3094</v>
      </c>
      <c r="CY18" s="314">
        <v>2843</v>
      </c>
      <c r="CZ18" s="314">
        <v>2669</v>
      </c>
      <c r="DA18" s="314">
        <v>4260</v>
      </c>
      <c r="DB18" s="260">
        <f t="shared" si="57"/>
        <v>1189</v>
      </c>
      <c r="DC18" s="168">
        <f t="shared" si="58"/>
        <v>0.38717030283295345</v>
      </c>
      <c r="DD18" s="3">
        <f t="shared" si="59"/>
        <v>1591</v>
      </c>
      <c r="DE18" s="168">
        <f t="shared" si="60"/>
        <v>0.59610340951667296</v>
      </c>
      <c r="DF18" s="213"/>
      <c r="DG18" s="213"/>
    </row>
    <row r="19" spans="1:111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3">
        <v>769</v>
      </c>
      <c r="AA19" s="263">
        <v>781</v>
      </c>
      <c r="AB19" s="263">
        <v>796</v>
      </c>
      <c r="AC19" s="263">
        <v>707</v>
      </c>
      <c r="AD19" s="264">
        <v>562</v>
      </c>
      <c r="AE19" s="264">
        <v>431</v>
      </c>
      <c r="AF19" s="264">
        <v>383</v>
      </c>
      <c r="AG19" s="264">
        <v>366</v>
      </c>
      <c r="AH19" s="264">
        <v>338</v>
      </c>
      <c r="AI19" s="264">
        <v>317</v>
      </c>
      <c r="AJ19" s="264">
        <v>266</v>
      </c>
      <c r="AK19" s="264">
        <v>240</v>
      </c>
      <c r="AL19" s="264">
        <v>194</v>
      </c>
      <c r="AM19" s="264">
        <v>191</v>
      </c>
      <c r="AN19" s="264">
        <v>75</v>
      </c>
      <c r="AO19" s="264">
        <v>58</v>
      </c>
      <c r="AP19" s="264">
        <v>52</v>
      </c>
      <c r="AQ19" s="264">
        <v>49</v>
      </c>
      <c r="AR19" s="265">
        <v>45</v>
      </c>
      <c r="AS19" s="265">
        <v>40</v>
      </c>
      <c r="AT19" s="265">
        <v>40</v>
      </c>
      <c r="AU19" s="265">
        <v>39</v>
      </c>
      <c r="AV19" s="265">
        <v>39</v>
      </c>
      <c r="AW19" s="265">
        <v>181</v>
      </c>
      <c r="AX19" s="265">
        <v>139</v>
      </c>
      <c r="AY19" s="265">
        <v>95</v>
      </c>
      <c r="AZ19" s="265">
        <v>180</v>
      </c>
      <c r="BA19" s="265">
        <v>148</v>
      </c>
      <c r="BB19" s="265">
        <v>59</v>
      </c>
      <c r="BC19" s="266">
        <v>36</v>
      </c>
      <c r="BD19" s="266">
        <v>32</v>
      </c>
      <c r="BE19" s="266">
        <v>31</v>
      </c>
      <c r="BF19" s="266">
        <v>31</v>
      </c>
      <c r="BG19" s="266">
        <v>31</v>
      </c>
      <c r="BH19" s="266">
        <v>31</v>
      </c>
      <c r="BI19" s="266">
        <v>31</v>
      </c>
      <c r="BJ19" s="266">
        <v>259</v>
      </c>
      <c r="BK19" s="266">
        <v>245</v>
      </c>
      <c r="BL19" s="266">
        <v>88</v>
      </c>
      <c r="BM19" s="266">
        <v>31</v>
      </c>
      <c r="BN19" s="266">
        <v>307</v>
      </c>
      <c r="BO19" s="266">
        <v>44</v>
      </c>
      <c r="BP19" s="266">
        <v>44</v>
      </c>
      <c r="BQ19" s="266">
        <v>75</v>
      </c>
      <c r="BR19" s="266">
        <v>73</v>
      </c>
      <c r="BS19" s="266">
        <v>66</v>
      </c>
      <c r="BT19" s="266">
        <v>54</v>
      </c>
      <c r="BU19" s="266">
        <v>39</v>
      </c>
      <c r="BV19" s="266">
        <v>36</v>
      </c>
      <c r="BW19" s="266">
        <v>33</v>
      </c>
      <c r="BX19" s="266">
        <v>29</v>
      </c>
      <c r="BY19" s="266">
        <v>27</v>
      </c>
      <c r="BZ19" s="266">
        <v>6</v>
      </c>
      <c r="CA19" s="266">
        <v>5</v>
      </c>
      <c r="CB19" s="266">
        <v>2</v>
      </c>
      <c r="CC19" s="266">
        <v>2</v>
      </c>
      <c r="CD19" s="266">
        <v>46</v>
      </c>
      <c r="CE19" s="266">
        <v>198</v>
      </c>
      <c r="CF19" s="266">
        <v>198</v>
      </c>
      <c r="CG19" s="266">
        <v>198</v>
      </c>
      <c r="CH19" s="266">
        <v>163</v>
      </c>
      <c r="CI19" s="266">
        <v>161</v>
      </c>
      <c r="CJ19" s="266">
        <v>161</v>
      </c>
      <c r="CK19" s="266">
        <v>291</v>
      </c>
      <c r="CL19" s="267">
        <v>262</v>
      </c>
      <c r="CM19" s="268">
        <v>608</v>
      </c>
      <c r="CN19" s="267">
        <v>607</v>
      </c>
      <c r="CO19" s="268">
        <v>560</v>
      </c>
      <c r="CP19" s="268">
        <v>556</v>
      </c>
      <c r="CQ19" s="268">
        <v>643</v>
      </c>
      <c r="CR19" s="268">
        <v>698</v>
      </c>
      <c r="CS19" s="268">
        <v>573</v>
      </c>
      <c r="CT19" s="268">
        <v>573</v>
      </c>
      <c r="CU19" s="268">
        <v>568</v>
      </c>
      <c r="CV19" s="268">
        <v>604</v>
      </c>
      <c r="CW19" s="275">
        <v>596</v>
      </c>
      <c r="CX19" s="275">
        <v>860</v>
      </c>
      <c r="CY19" s="275">
        <v>904</v>
      </c>
      <c r="CZ19" s="275">
        <v>1286</v>
      </c>
      <c r="DA19" s="275">
        <v>1721</v>
      </c>
      <c r="DB19" s="260">
        <f t="shared" si="57"/>
        <v>1161</v>
      </c>
      <c r="DC19" s="168">
        <f t="shared" si="58"/>
        <v>2.0732142857142857</v>
      </c>
      <c r="DD19" s="3">
        <f t="shared" si="59"/>
        <v>435</v>
      </c>
      <c r="DE19" s="168">
        <f t="shared" si="60"/>
        <v>0.33825816485225507</v>
      </c>
      <c r="DF19" s="213"/>
      <c r="DG19" s="213"/>
    </row>
    <row r="20" spans="1:111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3">
        <v>945</v>
      </c>
      <c r="AA20" s="263">
        <v>854</v>
      </c>
      <c r="AB20" s="263">
        <v>1062</v>
      </c>
      <c r="AC20" s="263">
        <v>759</v>
      </c>
      <c r="AD20" s="264">
        <v>1084</v>
      </c>
      <c r="AE20" s="264">
        <v>1210</v>
      </c>
      <c r="AF20" s="264">
        <v>740</v>
      </c>
      <c r="AG20" s="264">
        <v>843</v>
      </c>
      <c r="AH20" s="264">
        <v>888</v>
      </c>
      <c r="AI20" s="264">
        <v>1035</v>
      </c>
      <c r="AJ20" s="264">
        <v>973</v>
      </c>
      <c r="AK20" s="264">
        <v>978</v>
      </c>
      <c r="AL20" s="264">
        <v>948</v>
      </c>
      <c r="AM20" s="264">
        <v>990</v>
      </c>
      <c r="AN20" s="264">
        <v>1426</v>
      </c>
      <c r="AO20" s="264">
        <v>1183</v>
      </c>
      <c r="AP20" s="264">
        <v>1407</v>
      </c>
      <c r="AQ20" s="264">
        <v>1475</v>
      </c>
      <c r="AR20" s="265">
        <v>1475</v>
      </c>
      <c r="AS20" s="265">
        <v>1225</v>
      </c>
      <c r="AT20" s="265">
        <v>1137</v>
      </c>
      <c r="AU20" s="265">
        <v>1158</v>
      </c>
      <c r="AV20" s="265">
        <v>1048</v>
      </c>
      <c r="AW20" s="265">
        <v>1018</v>
      </c>
      <c r="AX20" s="265">
        <v>964</v>
      </c>
      <c r="AY20" s="265">
        <v>935</v>
      </c>
      <c r="AZ20" s="265">
        <v>879</v>
      </c>
      <c r="BA20" s="265">
        <v>724</v>
      </c>
      <c r="BB20" s="265">
        <v>941</v>
      </c>
      <c r="BC20" s="266">
        <v>1012</v>
      </c>
      <c r="BD20" s="266">
        <v>968</v>
      </c>
      <c r="BE20" s="266">
        <v>917</v>
      </c>
      <c r="BF20" s="266">
        <v>871</v>
      </c>
      <c r="BG20" s="266">
        <v>875</v>
      </c>
      <c r="BH20" s="266">
        <v>849</v>
      </c>
      <c r="BI20" s="266">
        <v>783</v>
      </c>
      <c r="BJ20" s="266">
        <v>773</v>
      </c>
      <c r="BK20" s="266">
        <v>832</v>
      </c>
      <c r="BL20" s="266">
        <v>831</v>
      </c>
      <c r="BM20" s="266">
        <v>638</v>
      </c>
      <c r="BN20" s="266">
        <v>635</v>
      </c>
      <c r="BO20" s="266">
        <v>599</v>
      </c>
      <c r="BP20" s="266">
        <v>592</v>
      </c>
      <c r="BQ20" s="266">
        <v>578</v>
      </c>
      <c r="BR20" s="266">
        <v>572</v>
      </c>
      <c r="BS20" s="266">
        <v>565</v>
      </c>
      <c r="BT20" s="266">
        <v>527</v>
      </c>
      <c r="BU20" s="266">
        <v>503</v>
      </c>
      <c r="BV20" s="266">
        <v>471</v>
      </c>
      <c r="BW20" s="266">
        <v>469</v>
      </c>
      <c r="BX20" s="266">
        <v>602</v>
      </c>
      <c r="BY20" s="266">
        <v>460</v>
      </c>
      <c r="BZ20" s="266">
        <v>423</v>
      </c>
      <c r="CA20" s="266">
        <v>477</v>
      </c>
      <c r="CB20" s="266">
        <v>469</v>
      </c>
      <c r="CC20" s="266">
        <v>463</v>
      </c>
      <c r="CD20" s="266">
        <v>460</v>
      </c>
      <c r="CE20" s="266">
        <v>523</v>
      </c>
      <c r="CF20" s="266">
        <v>509</v>
      </c>
      <c r="CG20" s="266">
        <v>668</v>
      </c>
      <c r="CH20" s="266">
        <v>1430</v>
      </c>
      <c r="CI20" s="266">
        <v>1374</v>
      </c>
      <c r="CJ20" s="266">
        <v>1853</v>
      </c>
      <c r="CK20" s="266">
        <v>3239</v>
      </c>
      <c r="CL20" s="267">
        <v>3025</v>
      </c>
      <c r="CM20" s="268">
        <v>2698</v>
      </c>
      <c r="CN20" s="267">
        <v>2739</v>
      </c>
      <c r="CO20" s="268">
        <v>2498</v>
      </c>
      <c r="CP20" s="268">
        <v>2026</v>
      </c>
      <c r="CQ20" s="256">
        <v>1729</v>
      </c>
      <c r="CR20" s="256">
        <v>1458</v>
      </c>
      <c r="CS20" s="256">
        <v>1177</v>
      </c>
      <c r="CT20" s="256">
        <v>918</v>
      </c>
      <c r="CU20" s="256">
        <v>799</v>
      </c>
      <c r="CV20" s="256">
        <v>747</v>
      </c>
      <c r="CW20" s="314">
        <v>894</v>
      </c>
      <c r="CX20" s="314">
        <v>1112</v>
      </c>
      <c r="CY20" s="314">
        <v>1444</v>
      </c>
      <c r="CZ20" s="314">
        <v>1339</v>
      </c>
      <c r="DA20" s="314">
        <v>1317</v>
      </c>
      <c r="DB20" s="260">
        <f t="shared" si="57"/>
        <v>-1181</v>
      </c>
      <c r="DC20" s="168">
        <f t="shared" si="58"/>
        <v>-0.47277822257806246</v>
      </c>
      <c r="DD20" s="3">
        <f t="shared" si="59"/>
        <v>-22</v>
      </c>
      <c r="DE20" s="168">
        <f t="shared" si="60"/>
        <v>-1.6430171769977596E-2</v>
      </c>
      <c r="DF20" s="213"/>
      <c r="DG20" s="213"/>
    </row>
    <row r="21" spans="1:111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3">
        <v>872</v>
      </c>
      <c r="AA21" s="263">
        <v>866</v>
      </c>
      <c r="AB21" s="263">
        <v>849</v>
      </c>
      <c r="AC21" s="263">
        <v>855</v>
      </c>
      <c r="AD21" s="264">
        <v>1089</v>
      </c>
      <c r="AE21" s="264">
        <v>837</v>
      </c>
      <c r="AF21" s="264">
        <v>830</v>
      </c>
      <c r="AG21" s="264">
        <v>1008</v>
      </c>
      <c r="AH21" s="264">
        <v>1004</v>
      </c>
      <c r="AI21" s="264">
        <v>1004</v>
      </c>
      <c r="AJ21" s="264">
        <v>1006</v>
      </c>
      <c r="AK21" s="264">
        <v>1005</v>
      </c>
      <c r="AL21" s="264">
        <v>1007</v>
      </c>
      <c r="AM21" s="264">
        <v>1010</v>
      </c>
      <c r="AN21" s="264">
        <v>1009</v>
      </c>
      <c r="AO21" s="264">
        <v>997</v>
      </c>
      <c r="AP21" s="264">
        <v>1006</v>
      </c>
      <c r="AQ21" s="264">
        <v>1009</v>
      </c>
      <c r="AR21" s="265">
        <v>1008</v>
      </c>
      <c r="AS21" s="265">
        <v>1076</v>
      </c>
      <c r="AT21" s="265">
        <v>1085</v>
      </c>
      <c r="AU21" s="265">
        <v>1201</v>
      </c>
      <c r="AV21" s="265">
        <v>1359</v>
      </c>
      <c r="AW21" s="265">
        <v>1339</v>
      </c>
      <c r="AX21" s="265">
        <v>1345</v>
      </c>
      <c r="AY21" s="265">
        <v>1012</v>
      </c>
      <c r="AZ21" s="265">
        <v>1365</v>
      </c>
      <c r="BA21" s="265">
        <v>1269</v>
      </c>
      <c r="BB21" s="265">
        <v>1142</v>
      </c>
      <c r="BC21" s="266">
        <v>659</v>
      </c>
      <c r="BD21" s="266">
        <v>695</v>
      </c>
      <c r="BE21" s="266">
        <v>699</v>
      </c>
      <c r="BF21" s="266">
        <v>614</v>
      </c>
      <c r="BG21" s="266">
        <v>555</v>
      </c>
      <c r="BH21" s="266">
        <v>548</v>
      </c>
      <c r="BI21" s="266">
        <v>502</v>
      </c>
      <c r="BJ21" s="266">
        <v>494</v>
      </c>
      <c r="BK21" s="266">
        <v>474</v>
      </c>
      <c r="BL21" s="266">
        <v>473</v>
      </c>
      <c r="BM21" s="266">
        <v>468</v>
      </c>
      <c r="BN21" s="266">
        <v>438</v>
      </c>
      <c r="BO21" s="266">
        <v>436</v>
      </c>
      <c r="BP21" s="266">
        <v>419</v>
      </c>
      <c r="BQ21" s="266">
        <v>419</v>
      </c>
      <c r="BR21" s="266">
        <v>508</v>
      </c>
      <c r="BS21" s="266">
        <v>407</v>
      </c>
      <c r="BT21" s="266">
        <v>405</v>
      </c>
      <c r="BU21" s="266">
        <v>403</v>
      </c>
      <c r="BV21" s="266">
        <v>467</v>
      </c>
      <c r="BW21" s="266">
        <v>401</v>
      </c>
      <c r="BX21" s="266">
        <v>399</v>
      </c>
      <c r="BY21" s="266">
        <v>397</v>
      </c>
      <c r="BZ21" s="266">
        <v>395</v>
      </c>
      <c r="CA21" s="266">
        <v>395</v>
      </c>
      <c r="CB21" s="266">
        <v>395</v>
      </c>
      <c r="CC21" s="266">
        <v>361</v>
      </c>
      <c r="CD21" s="266">
        <v>641</v>
      </c>
      <c r="CE21" s="266">
        <v>627</v>
      </c>
      <c r="CF21" s="266">
        <v>788</v>
      </c>
      <c r="CG21" s="266">
        <v>775</v>
      </c>
      <c r="CH21" s="266">
        <v>1426</v>
      </c>
      <c r="CI21" s="266">
        <v>1414</v>
      </c>
      <c r="CJ21" s="266">
        <v>2999</v>
      </c>
      <c r="CK21" s="266">
        <v>3570</v>
      </c>
      <c r="CL21" s="267">
        <v>4253</v>
      </c>
      <c r="CM21" s="268">
        <v>4211</v>
      </c>
      <c r="CN21" s="267">
        <v>4134</v>
      </c>
      <c r="CO21" s="268">
        <v>4125</v>
      </c>
      <c r="CP21" s="268">
        <v>4077</v>
      </c>
      <c r="CQ21" s="268">
        <v>3551</v>
      </c>
      <c r="CR21" s="268">
        <v>2909</v>
      </c>
      <c r="CS21" s="268">
        <v>3069</v>
      </c>
      <c r="CT21" s="268">
        <v>2990</v>
      </c>
      <c r="CU21" s="268">
        <v>3111</v>
      </c>
      <c r="CV21" s="268">
        <v>3069</v>
      </c>
      <c r="CW21" s="275">
        <v>2941</v>
      </c>
      <c r="CX21" s="275">
        <v>2725</v>
      </c>
      <c r="CY21" s="275">
        <v>2713</v>
      </c>
      <c r="CZ21" s="275">
        <v>2640</v>
      </c>
      <c r="DA21" s="275">
        <v>3159</v>
      </c>
      <c r="DB21" s="260">
        <f t="shared" si="57"/>
        <v>-966</v>
      </c>
      <c r="DC21" s="168">
        <f t="shared" si="58"/>
        <v>-0.23418181818181819</v>
      </c>
      <c r="DD21" s="3">
        <f t="shared" si="59"/>
        <v>519</v>
      </c>
      <c r="DE21" s="168">
        <f t="shared" si="60"/>
        <v>0.19659090909090909</v>
      </c>
      <c r="DF21" s="213"/>
      <c r="DG21" s="213"/>
    </row>
    <row r="22" spans="1:111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3">
        <v>7945</v>
      </c>
      <c r="AA22" s="263">
        <v>7912</v>
      </c>
      <c r="AB22" s="263">
        <v>8375</v>
      </c>
      <c r="AC22" s="263">
        <v>8793</v>
      </c>
      <c r="AD22" s="264">
        <v>8611</v>
      </c>
      <c r="AE22" s="264">
        <v>8676</v>
      </c>
      <c r="AF22" s="264">
        <v>7422</v>
      </c>
      <c r="AG22" s="264">
        <v>9003</v>
      </c>
      <c r="AH22" s="264">
        <v>8600</v>
      </c>
      <c r="AI22" s="264">
        <v>8134</v>
      </c>
      <c r="AJ22" s="264">
        <v>7530</v>
      </c>
      <c r="AK22" s="264">
        <v>7287</v>
      </c>
      <c r="AL22" s="264">
        <v>6487</v>
      </c>
      <c r="AM22" s="264">
        <v>5529</v>
      </c>
      <c r="AN22" s="264">
        <v>5078</v>
      </c>
      <c r="AO22" s="264">
        <v>4968</v>
      </c>
      <c r="AP22" s="264">
        <v>6769</v>
      </c>
      <c r="AQ22" s="264">
        <v>5878</v>
      </c>
      <c r="AR22" s="265">
        <v>7305</v>
      </c>
      <c r="AS22" s="265">
        <v>7048</v>
      </c>
      <c r="AT22" s="265">
        <v>6562</v>
      </c>
      <c r="AU22" s="265">
        <v>7853</v>
      </c>
      <c r="AV22" s="265">
        <v>7821</v>
      </c>
      <c r="AW22" s="265">
        <v>8569</v>
      </c>
      <c r="AX22" s="265">
        <v>8413</v>
      </c>
      <c r="AY22" s="265">
        <v>6976</v>
      </c>
      <c r="AZ22" s="265">
        <v>7300</v>
      </c>
      <c r="BA22" s="265">
        <v>5085</v>
      </c>
      <c r="BB22" s="265">
        <v>3735</v>
      </c>
      <c r="BC22" s="266">
        <v>3634</v>
      </c>
      <c r="BD22" s="266">
        <v>3662</v>
      </c>
      <c r="BE22" s="266">
        <v>3224</v>
      </c>
      <c r="BF22" s="266">
        <v>2604</v>
      </c>
      <c r="BG22" s="266">
        <v>2445</v>
      </c>
      <c r="BH22" s="266">
        <v>2793</v>
      </c>
      <c r="BI22" s="266">
        <v>2585</v>
      </c>
      <c r="BJ22" s="266">
        <v>3338</v>
      </c>
      <c r="BK22" s="266">
        <v>2733</v>
      </c>
      <c r="BL22" s="266">
        <v>2440</v>
      </c>
      <c r="BM22" s="266">
        <v>1616</v>
      </c>
      <c r="BN22" s="266">
        <v>1567</v>
      </c>
      <c r="BO22" s="266">
        <v>1367</v>
      </c>
      <c r="BP22" s="266">
        <v>1308</v>
      </c>
      <c r="BQ22" s="266">
        <v>1390</v>
      </c>
      <c r="BR22" s="266">
        <v>1107</v>
      </c>
      <c r="BS22" s="266">
        <v>1267</v>
      </c>
      <c r="BT22" s="266">
        <v>981</v>
      </c>
      <c r="BU22" s="266">
        <v>789</v>
      </c>
      <c r="BV22" s="266">
        <v>918</v>
      </c>
      <c r="BW22" s="266">
        <v>807</v>
      </c>
      <c r="BX22" s="266">
        <v>995</v>
      </c>
      <c r="BY22" s="266">
        <v>1030</v>
      </c>
      <c r="BZ22" s="266">
        <v>855</v>
      </c>
      <c r="CA22" s="266">
        <v>1862</v>
      </c>
      <c r="CB22" s="266">
        <v>2209</v>
      </c>
      <c r="CC22" s="266">
        <v>2146</v>
      </c>
      <c r="CD22" s="266">
        <v>2449</v>
      </c>
      <c r="CE22" s="266">
        <v>3319</v>
      </c>
      <c r="CF22" s="266">
        <v>3393</v>
      </c>
      <c r="CG22" s="266">
        <v>3180</v>
      </c>
      <c r="CH22" s="266">
        <v>5553</v>
      </c>
      <c r="CI22" s="266">
        <v>5080</v>
      </c>
      <c r="CJ22" s="266">
        <v>7037</v>
      </c>
      <c r="CK22" s="266">
        <v>7588</v>
      </c>
      <c r="CL22" s="267">
        <v>8052</v>
      </c>
      <c r="CM22" s="268">
        <v>7288</v>
      </c>
      <c r="CN22" s="267">
        <v>6385</v>
      </c>
      <c r="CO22" s="268">
        <v>7480</v>
      </c>
      <c r="CP22" s="268">
        <v>6958</v>
      </c>
      <c r="CQ22" s="268">
        <v>7226</v>
      </c>
      <c r="CR22" s="268">
        <v>6541</v>
      </c>
      <c r="CS22" s="268">
        <v>5401</v>
      </c>
      <c r="CT22" s="268">
        <v>4971</v>
      </c>
      <c r="CU22" s="268">
        <v>4726</v>
      </c>
      <c r="CV22" s="268">
        <v>4823</v>
      </c>
      <c r="CW22" s="275">
        <v>5803</v>
      </c>
      <c r="CX22" s="275">
        <v>6069</v>
      </c>
      <c r="CY22" s="275">
        <v>8095</v>
      </c>
      <c r="CZ22" s="275">
        <v>8340</v>
      </c>
      <c r="DA22" s="275">
        <v>9459</v>
      </c>
      <c r="DB22" s="260">
        <f t="shared" si="57"/>
        <v>1979</v>
      </c>
      <c r="DC22" s="168">
        <f t="shared" si="58"/>
        <v>0.264572192513369</v>
      </c>
      <c r="DD22" s="3">
        <f t="shared" si="59"/>
        <v>1119</v>
      </c>
      <c r="DE22" s="168">
        <f t="shared" si="60"/>
        <v>0.13417266187050358</v>
      </c>
      <c r="DF22" s="213"/>
      <c r="DG22" s="213"/>
    </row>
    <row r="23" spans="1:111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3">
        <v>3094</v>
      </c>
      <c r="AA23" s="263">
        <v>2701</v>
      </c>
      <c r="AB23" s="263">
        <v>2474</v>
      </c>
      <c r="AC23" s="263">
        <v>2816</v>
      </c>
      <c r="AD23" s="264">
        <v>2693</v>
      </c>
      <c r="AE23" s="264">
        <v>4636</v>
      </c>
      <c r="AF23" s="264">
        <v>5215</v>
      </c>
      <c r="AG23" s="264">
        <v>5038</v>
      </c>
      <c r="AH23" s="264">
        <v>4883</v>
      </c>
      <c r="AI23" s="264">
        <v>4729</v>
      </c>
      <c r="AJ23" s="264">
        <v>4906</v>
      </c>
      <c r="AK23" s="264">
        <v>5240</v>
      </c>
      <c r="AL23" s="264">
        <v>5112</v>
      </c>
      <c r="AM23" s="264">
        <v>5350</v>
      </c>
      <c r="AN23" s="264">
        <v>5300</v>
      </c>
      <c r="AO23" s="264">
        <v>5736</v>
      </c>
      <c r="AP23" s="264">
        <v>5589</v>
      </c>
      <c r="AQ23" s="264">
        <v>5802</v>
      </c>
      <c r="AR23" s="265">
        <v>5748</v>
      </c>
      <c r="AS23" s="265">
        <v>7882</v>
      </c>
      <c r="AT23" s="265">
        <v>7776</v>
      </c>
      <c r="AU23" s="265">
        <v>7712</v>
      </c>
      <c r="AV23" s="265">
        <v>7474</v>
      </c>
      <c r="AW23" s="265">
        <v>8097</v>
      </c>
      <c r="AX23" s="265">
        <v>7797</v>
      </c>
      <c r="AY23" s="265">
        <v>7382</v>
      </c>
      <c r="AZ23" s="265">
        <v>7120</v>
      </c>
      <c r="BA23" s="265">
        <v>5945</v>
      </c>
      <c r="BB23" s="265">
        <v>4964</v>
      </c>
      <c r="BC23" s="266">
        <v>4168</v>
      </c>
      <c r="BD23" s="266">
        <v>3902</v>
      </c>
      <c r="BE23" s="266">
        <v>3742</v>
      </c>
      <c r="BF23" s="266">
        <v>3470</v>
      </c>
      <c r="BG23" s="266">
        <v>3202</v>
      </c>
      <c r="BH23" s="266">
        <v>3015</v>
      </c>
      <c r="BI23" s="266">
        <v>2816</v>
      </c>
      <c r="BJ23" s="266">
        <v>3060</v>
      </c>
      <c r="BK23" s="266">
        <v>2884</v>
      </c>
      <c r="BL23" s="266">
        <v>2648</v>
      </c>
      <c r="BM23" s="266">
        <v>3115</v>
      </c>
      <c r="BN23" s="266">
        <v>2671</v>
      </c>
      <c r="BO23" s="266">
        <v>2340</v>
      </c>
      <c r="BP23" s="266">
        <v>2063</v>
      </c>
      <c r="BQ23" s="266">
        <v>1817</v>
      </c>
      <c r="BR23" s="266">
        <v>1605</v>
      </c>
      <c r="BS23" s="266">
        <v>1517</v>
      </c>
      <c r="BT23" s="266">
        <v>1496</v>
      </c>
      <c r="BU23" s="266">
        <v>1296</v>
      </c>
      <c r="BV23" s="266">
        <v>1301</v>
      </c>
      <c r="BW23" s="266">
        <v>1172</v>
      </c>
      <c r="BX23" s="266">
        <v>1076</v>
      </c>
      <c r="BY23" s="266">
        <v>1648</v>
      </c>
      <c r="BZ23" s="266">
        <v>1566</v>
      </c>
      <c r="CA23" s="266">
        <v>1498</v>
      </c>
      <c r="CB23" s="266">
        <v>1363</v>
      </c>
      <c r="CC23" s="266">
        <v>1308</v>
      </c>
      <c r="CD23" s="266">
        <v>1242</v>
      </c>
      <c r="CE23" s="266">
        <v>1303</v>
      </c>
      <c r="CF23" s="266">
        <v>1239</v>
      </c>
      <c r="CG23" s="266">
        <v>1348</v>
      </c>
      <c r="CH23" s="266">
        <v>1262</v>
      </c>
      <c r="CI23" s="266">
        <v>2287</v>
      </c>
      <c r="CJ23" s="266">
        <v>2365</v>
      </c>
      <c r="CK23" s="266">
        <v>2648</v>
      </c>
      <c r="CL23" s="267">
        <v>3556</v>
      </c>
      <c r="CM23" s="268">
        <v>3340</v>
      </c>
      <c r="CN23" s="267">
        <v>3048</v>
      </c>
      <c r="CO23" s="268">
        <v>2887</v>
      </c>
      <c r="CP23" s="268">
        <v>2586</v>
      </c>
      <c r="CQ23" s="268">
        <v>2461</v>
      </c>
      <c r="CR23" s="268">
        <v>3324</v>
      </c>
      <c r="CS23" s="268">
        <v>3728</v>
      </c>
      <c r="CT23" s="268">
        <v>3958</v>
      </c>
      <c r="CU23" s="268">
        <v>3861</v>
      </c>
      <c r="CV23" s="268">
        <v>3861</v>
      </c>
      <c r="CW23" s="275">
        <v>4001</v>
      </c>
      <c r="CX23" s="275">
        <v>3996</v>
      </c>
      <c r="CY23" s="275">
        <v>3814</v>
      </c>
      <c r="CZ23" s="275">
        <v>3748</v>
      </c>
      <c r="DA23" s="275">
        <v>3747</v>
      </c>
      <c r="DB23" s="260">
        <f t="shared" si="57"/>
        <v>860</v>
      </c>
      <c r="DC23" s="168">
        <f t="shared" si="58"/>
        <v>0.29788708001385522</v>
      </c>
      <c r="DD23" s="3">
        <f t="shared" si="59"/>
        <v>-1</v>
      </c>
      <c r="DE23" s="168">
        <f t="shared" si="60"/>
        <v>-2.6680896478121667E-4</v>
      </c>
      <c r="DF23" s="213"/>
      <c r="DG23" s="213"/>
    </row>
    <row r="24" spans="1:111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3">
        <v>4927</v>
      </c>
      <c r="AA24" s="263">
        <v>4652</v>
      </c>
      <c r="AB24" s="263">
        <v>5285</v>
      </c>
      <c r="AC24" s="263">
        <v>4980</v>
      </c>
      <c r="AD24" s="264">
        <v>4634</v>
      </c>
      <c r="AE24" s="264">
        <v>4526</v>
      </c>
      <c r="AF24" s="264">
        <v>4167</v>
      </c>
      <c r="AG24" s="264">
        <v>4398</v>
      </c>
      <c r="AH24" s="264">
        <v>4537</v>
      </c>
      <c r="AI24" s="264">
        <v>5288</v>
      </c>
      <c r="AJ24" s="264">
        <v>4870</v>
      </c>
      <c r="AK24" s="264">
        <v>4880</v>
      </c>
      <c r="AL24" s="264">
        <v>4426</v>
      </c>
      <c r="AM24" s="264">
        <v>4944</v>
      </c>
      <c r="AN24" s="264">
        <v>4707</v>
      </c>
      <c r="AO24" s="264">
        <v>4560</v>
      </c>
      <c r="AP24" s="264">
        <v>3525</v>
      </c>
      <c r="AQ24" s="264">
        <v>3375</v>
      </c>
      <c r="AR24" s="265">
        <v>3536</v>
      </c>
      <c r="AS24" s="265">
        <v>3514</v>
      </c>
      <c r="AT24" s="265">
        <v>3412</v>
      </c>
      <c r="AU24" s="265">
        <v>3095</v>
      </c>
      <c r="AV24" s="265">
        <v>3236</v>
      </c>
      <c r="AW24" s="265">
        <v>2895</v>
      </c>
      <c r="AX24" s="265">
        <v>2554</v>
      </c>
      <c r="AY24" s="265">
        <v>2576</v>
      </c>
      <c r="AZ24" s="265">
        <v>2216</v>
      </c>
      <c r="BA24" s="265">
        <v>1672</v>
      </c>
      <c r="BB24" s="265">
        <v>1166</v>
      </c>
      <c r="BC24" s="266">
        <v>1202</v>
      </c>
      <c r="BD24" s="266">
        <v>1109</v>
      </c>
      <c r="BE24" s="266">
        <v>919</v>
      </c>
      <c r="BF24" s="266">
        <v>365</v>
      </c>
      <c r="BG24" s="266">
        <v>355</v>
      </c>
      <c r="BH24" s="266">
        <v>352</v>
      </c>
      <c r="BI24" s="266">
        <v>337</v>
      </c>
      <c r="BJ24" s="266">
        <v>319</v>
      </c>
      <c r="BK24" s="266">
        <v>307</v>
      </c>
      <c r="BL24" s="266">
        <v>275</v>
      </c>
      <c r="BM24" s="266">
        <v>273</v>
      </c>
      <c r="BN24" s="266">
        <v>234</v>
      </c>
      <c r="BO24" s="266">
        <v>211</v>
      </c>
      <c r="BP24" s="266">
        <v>760</v>
      </c>
      <c r="BQ24" s="266">
        <v>680</v>
      </c>
      <c r="BR24" s="266">
        <v>751</v>
      </c>
      <c r="BS24" s="266">
        <v>541</v>
      </c>
      <c r="BT24" s="266">
        <v>553</v>
      </c>
      <c r="BU24" s="266">
        <v>340</v>
      </c>
      <c r="BV24" s="266">
        <v>324</v>
      </c>
      <c r="BW24" s="266">
        <v>307</v>
      </c>
      <c r="BX24" s="266">
        <v>288</v>
      </c>
      <c r="BY24" s="266">
        <v>304</v>
      </c>
      <c r="BZ24" s="266">
        <v>292</v>
      </c>
      <c r="CA24" s="266">
        <v>879</v>
      </c>
      <c r="CB24" s="266">
        <v>1056</v>
      </c>
      <c r="CC24" s="266">
        <v>1057</v>
      </c>
      <c r="CD24" s="266">
        <v>1088</v>
      </c>
      <c r="CE24" s="266">
        <v>862</v>
      </c>
      <c r="CF24" s="266">
        <v>885</v>
      </c>
      <c r="CG24" s="266">
        <v>619</v>
      </c>
      <c r="CH24" s="266">
        <v>1107</v>
      </c>
      <c r="CI24" s="266">
        <v>1732</v>
      </c>
      <c r="CJ24" s="266">
        <v>2632</v>
      </c>
      <c r="CK24" s="266">
        <v>3225</v>
      </c>
      <c r="CL24" s="267">
        <v>4374</v>
      </c>
      <c r="CM24" s="268">
        <v>4388</v>
      </c>
      <c r="CN24" s="267">
        <v>4307</v>
      </c>
      <c r="CO24" s="268">
        <v>4180</v>
      </c>
      <c r="CP24" s="268">
        <v>4088</v>
      </c>
      <c r="CQ24" s="268">
        <v>3950</v>
      </c>
      <c r="CR24" s="268">
        <v>3879</v>
      </c>
      <c r="CS24" s="268">
        <v>3804</v>
      </c>
      <c r="CT24" s="268">
        <v>3584</v>
      </c>
      <c r="CU24" s="268">
        <v>3631</v>
      </c>
      <c r="CV24" s="268">
        <v>3510</v>
      </c>
      <c r="CW24" s="275">
        <v>3442</v>
      </c>
      <c r="CX24" s="275">
        <v>3275</v>
      </c>
      <c r="CY24" s="275">
        <v>3210</v>
      </c>
      <c r="CZ24" s="275">
        <v>3015</v>
      </c>
      <c r="DA24" s="275">
        <v>3679</v>
      </c>
      <c r="DB24" s="260">
        <f t="shared" si="57"/>
        <v>-501</v>
      </c>
      <c r="DC24" s="168">
        <f t="shared" si="58"/>
        <v>-0.11985645933014354</v>
      </c>
      <c r="DD24" s="3">
        <f t="shared" si="59"/>
        <v>664</v>
      </c>
      <c r="DE24" s="168">
        <f t="shared" si="60"/>
        <v>0.22023217247097845</v>
      </c>
      <c r="DF24" s="213"/>
      <c r="DG24" s="213"/>
    </row>
    <row r="25" spans="1:111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3">
        <v>9470</v>
      </c>
      <c r="AA25" s="263">
        <v>11309</v>
      </c>
      <c r="AB25" s="263">
        <v>10624</v>
      </c>
      <c r="AC25" s="263">
        <v>11283</v>
      </c>
      <c r="AD25" s="264">
        <v>11352</v>
      </c>
      <c r="AE25" s="264">
        <v>11002</v>
      </c>
      <c r="AF25" s="264">
        <v>9738</v>
      </c>
      <c r="AG25" s="264">
        <v>9435</v>
      </c>
      <c r="AH25" s="264">
        <v>9111</v>
      </c>
      <c r="AI25" s="264">
        <v>9494</v>
      </c>
      <c r="AJ25" s="264">
        <v>9963</v>
      </c>
      <c r="AK25" s="264">
        <v>9953</v>
      </c>
      <c r="AL25" s="264">
        <v>9489</v>
      </c>
      <c r="AM25" s="264">
        <v>9141</v>
      </c>
      <c r="AN25" s="264">
        <v>8476</v>
      </c>
      <c r="AO25" s="264">
        <v>7763</v>
      </c>
      <c r="AP25" s="264">
        <v>7149</v>
      </c>
      <c r="AQ25" s="264">
        <v>6970</v>
      </c>
      <c r="AR25" s="265">
        <v>6743</v>
      </c>
      <c r="AS25" s="265">
        <v>6413</v>
      </c>
      <c r="AT25" s="265">
        <v>6355</v>
      </c>
      <c r="AU25" s="265">
        <v>6038</v>
      </c>
      <c r="AV25" s="265">
        <v>6201</v>
      </c>
      <c r="AW25" s="265">
        <v>6847</v>
      </c>
      <c r="AX25" s="265">
        <v>6429</v>
      </c>
      <c r="AY25" s="265">
        <v>5906</v>
      </c>
      <c r="AZ25" s="265">
        <v>5895</v>
      </c>
      <c r="BA25" s="265">
        <v>5569</v>
      </c>
      <c r="BB25" s="265">
        <v>5470</v>
      </c>
      <c r="BC25" s="266">
        <v>5085</v>
      </c>
      <c r="BD25" s="266">
        <v>4843</v>
      </c>
      <c r="BE25" s="266">
        <v>4334</v>
      </c>
      <c r="BF25" s="266">
        <v>4695</v>
      </c>
      <c r="BG25" s="266">
        <v>3683</v>
      </c>
      <c r="BH25" s="266">
        <v>3266</v>
      </c>
      <c r="BI25" s="266">
        <v>3233</v>
      </c>
      <c r="BJ25" s="266">
        <v>3030</v>
      </c>
      <c r="BK25" s="266">
        <v>3235</v>
      </c>
      <c r="BL25" s="266">
        <v>3582</v>
      </c>
      <c r="BM25" s="266">
        <v>2510</v>
      </c>
      <c r="BN25" s="266">
        <v>2061</v>
      </c>
      <c r="BO25" s="266">
        <v>1913</v>
      </c>
      <c r="BP25" s="266">
        <v>1758</v>
      </c>
      <c r="BQ25" s="266">
        <v>1637</v>
      </c>
      <c r="BR25" s="266">
        <v>1508</v>
      </c>
      <c r="BS25" s="266">
        <v>1856</v>
      </c>
      <c r="BT25" s="266">
        <v>1738</v>
      </c>
      <c r="BU25" s="266">
        <v>1320</v>
      </c>
      <c r="BV25" s="266">
        <v>1205</v>
      </c>
      <c r="BW25" s="266">
        <v>1098</v>
      </c>
      <c r="BX25" s="266">
        <v>1057</v>
      </c>
      <c r="BY25" s="266">
        <v>1012</v>
      </c>
      <c r="BZ25" s="266">
        <v>1383</v>
      </c>
      <c r="CA25" s="266">
        <v>1587</v>
      </c>
      <c r="CB25" s="266">
        <v>1532</v>
      </c>
      <c r="CC25" s="266">
        <v>1502</v>
      </c>
      <c r="CD25" s="266">
        <v>1386</v>
      </c>
      <c r="CE25" s="266">
        <v>1326</v>
      </c>
      <c r="CF25" s="266">
        <v>1406</v>
      </c>
      <c r="CG25" s="266">
        <v>1386</v>
      </c>
      <c r="CH25" s="266">
        <v>2418</v>
      </c>
      <c r="CI25" s="266">
        <v>2840</v>
      </c>
      <c r="CJ25" s="266">
        <v>5046</v>
      </c>
      <c r="CK25" s="266">
        <v>8509</v>
      </c>
      <c r="CL25" s="267">
        <v>8653</v>
      </c>
      <c r="CM25" s="268">
        <v>8456</v>
      </c>
      <c r="CN25" s="267">
        <v>8036</v>
      </c>
      <c r="CO25" s="268">
        <v>7508</v>
      </c>
      <c r="CP25" s="268">
        <v>7131</v>
      </c>
      <c r="CQ25" s="268">
        <v>7023</v>
      </c>
      <c r="CR25" s="268">
        <v>7066</v>
      </c>
      <c r="CS25" s="268">
        <v>6234</v>
      </c>
      <c r="CT25" s="268">
        <v>5814</v>
      </c>
      <c r="CU25" s="268">
        <v>5324</v>
      </c>
      <c r="CV25" s="268">
        <v>5807</v>
      </c>
      <c r="CW25" s="275">
        <v>5484</v>
      </c>
      <c r="CX25" s="275">
        <v>5436</v>
      </c>
      <c r="CY25" s="275">
        <v>5204</v>
      </c>
      <c r="CZ25" s="275">
        <v>4933</v>
      </c>
      <c r="DA25" s="275">
        <v>5697</v>
      </c>
      <c r="DB25" s="260">
        <f t="shared" si="57"/>
        <v>-1811</v>
      </c>
      <c r="DC25" s="168">
        <f t="shared" si="58"/>
        <v>-0.24120937666489078</v>
      </c>
      <c r="DD25" s="3">
        <f t="shared" si="59"/>
        <v>764</v>
      </c>
      <c r="DE25" s="168">
        <f t="shared" si="60"/>
        <v>0.15487532941414961</v>
      </c>
      <c r="DF25" s="213"/>
      <c r="DG25" s="213"/>
    </row>
    <row r="26" spans="1:111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5">
        <v>6</v>
      </c>
      <c r="CM26" s="256">
        <v>157</v>
      </c>
      <c r="CN26" s="255">
        <v>157</v>
      </c>
      <c r="CO26" s="256">
        <v>156</v>
      </c>
      <c r="CP26" s="256">
        <v>114</v>
      </c>
      <c r="CQ26" s="256">
        <v>86</v>
      </c>
      <c r="CR26" s="256">
        <v>77</v>
      </c>
      <c r="CS26" s="256">
        <v>127</v>
      </c>
      <c r="CT26" s="256">
        <v>127</v>
      </c>
      <c r="CU26" s="256">
        <v>126</v>
      </c>
      <c r="CV26" s="256">
        <v>125</v>
      </c>
      <c r="CW26" s="314">
        <v>122</v>
      </c>
      <c r="CX26" s="314">
        <v>120</v>
      </c>
      <c r="CY26" s="314">
        <v>119</v>
      </c>
      <c r="CZ26" s="314">
        <v>112</v>
      </c>
      <c r="DA26" s="314">
        <v>105</v>
      </c>
      <c r="DB26" s="260">
        <f t="shared" si="57"/>
        <v>-51</v>
      </c>
      <c r="DC26" s="168">
        <f t="shared" si="58"/>
        <v>-0.32692307692307693</v>
      </c>
      <c r="DD26" s="3">
        <f t="shared" si="59"/>
        <v>-7</v>
      </c>
      <c r="DE26" s="168">
        <f t="shared" si="60"/>
        <v>-6.25E-2</v>
      </c>
      <c r="DF26" s="213"/>
      <c r="DG26" s="213"/>
    </row>
    <row r="27" spans="1:111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3">
        <v>2154</v>
      </c>
      <c r="AA27" s="263">
        <v>1964</v>
      </c>
      <c r="AB27" s="263">
        <v>1895</v>
      </c>
      <c r="AC27" s="263">
        <v>1881</v>
      </c>
      <c r="AD27" s="264">
        <v>1846</v>
      </c>
      <c r="AE27" s="264">
        <v>1667</v>
      </c>
      <c r="AF27" s="264">
        <v>1651</v>
      </c>
      <c r="AG27" s="264">
        <v>1519</v>
      </c>
      <c r="AH27" s="264">
        <v>1891</v>
      </c>
      <c r="AI27" s="264">
        <v>2174</v>
      </c>
      <c r="AJ27" s="264">
        <v>2034</v>
      </c>
      <c r="AK27" s="264">
        <v>1810</v>
      </c>
      <c r="AL27" s="264">
        <v>1681</v>
      </c>
      <c r="AM27" s="264">
        <v>1834</v>
      </c>
      <c r="AN27" s="264">
        <v>1692</v>
      </c>
      <c r="AO27" s="264">
        <v>1607</v>
      </c>
      <c r="AP27" s="264">
        <v>1567</v>
      </c>
      <c r="AQ27" s="264">
        <v>1415</v>
      </c>
      <c r="AR27" s="265">
        <v>1374</v>
      </c>
      <c r="AS27" s="265">
        <v>1205</v>
      </c>
      <c r="AT27" s="265">
        <v>1513</v>
      </c>
      <c r="AU27" s="265">
        <v>1386</v>
      </c>
      <c r="AV27" s="265">
        <v>1451</v>
      </c>
      <c r="AW27" s="265">
        <v>1318</v>
      </c>
      <c r="AX27" s="265">
        <v>1198</v>
      </c>
      <c r="AY27" s="265">
        <v>1077</v>
      </c>
      <c r="AZ27" s="265">
        <v>987</v>
      </c>
      <c r="BA27" s="265">
        <v>1043</v>
      </c>
      <c r="BB27" s="265">
        <v>1009</v>
      </c>
      <c r="BC27" s="266">
        <v>924</v>
      </c>
      <c r="BD27" s="266">
        <v>849</v>
      </c>
      <c r="BE27" s="266">
        <v>822</v>
      </c>
      <c r="BF27" s="266">
        <v>661</v>
      </c>
      <c r="BG27" s="266">
        <v>631</v>
      </c>
      <c r="BH27" s="266">
        <v>534</v>
      </c>
      <c r="BI27" s="266">
        <v>511</v>
      </c>
      <c r="BJ27" s="266">
        <v>488</v>
      </c>
      <c r="BK27" s="266">
        <v>444</v>
      </c>
      <c r="BL27" s="266">
        <v>400</v>
      </c>
      <c r="BM27" s="266">
        <v>661</v>
      </c>
      <c r="BN27" s="266">
        <v>251</v>
      </c>
      <c r="BO27" s="266">
        <v>227</v>
      </c>
      <c r="BP27" s="266">
        <v>170</v>
      </c>
      <c r="BQ27" s="266">
        <v>125</v>
      </c>
      <c r="BR27" s="266">
        <v>275</v>
      </c>
      <c r="BS27" s="266">
        <v>258</v>
      </c>
      <c r="BT27" s="266">
        <v>227</v>
      </c>
      <c r="BU27" s="266">
        <v>311</v>
      </c>
      <c r="BV27" s="266">
        <v>176</v>
      </c>
      <c r="BW27" s="266">
        <v>171</v>
      </c>
      <c r="BX27" s="266">
        <v>140</v>
      </c>
      <c r="BY27" s="266">
        <v>133</v>
      </c>
      <c r="BZ27" s="266">
        <v>178</v>
      </c>
      <c r="CA27" s="266">
        <v>131</v>
      </c>
      <c r="CB27" s="266">
        <v>116</v>
      </c>
      <c r="CC27" s="266">
        <v>117</v>
      </c>
      <c r="CD27" s="266">
        <v>107</v>
      </c>
      <c r="CE27" s="266">
        <v>103</v>
      </c>
      <c r="CF27" s="266">
        <v>178</v>
      </c>
      <c r="CG27" s="266">
        <v>157</v>
      </c>
      <c r="CH27" s="266">
        <v>621</v>
      </c>
      <c r="CI27" s="266">
        <v>1383</v>
      </c>
      <c r="CJ27" s="266">
        <v>1951</v>
      </c>
      <c r="CK27" s="266">
        <v>2520</v>
      </c>
      <c r="CL27" s="267">
        <v>4086</v>
      </c>
      <c r="CM27" s="268">
        <v>4018</v>
      </c>
      <c r="CN27" s="267">
        <v>3971</v>
      </c>
      <c r="CO27" s="268">
        <v>3903</v>
      </c>
      <c r="CP27" s="268">
        <v>4015</v>
      </c>
      <c r="CQ27" s="268">
        <v>4004</v>
      </c>
      <c r="CR27" s="268">
        <v>3767</v>
      </c>
      <c r="CS27" s="268">
        <v>3512</v>
      </c>
      <c r="CT27" s="268">
        <v>3366</v>
      </c>
      <c r="CU27" s="268">
        <v>3227</v>
      </c>
      <c r="CV27" s="268">
        <v>3131</v>
      </c>
      <c r="CW27" s="275">
        <v>3075</v>
      </c>
      <c r="CX27" s="275">
        <v>3438</v>
      </c>
      <c r="CY27" s="275">
        <v>3342</v>
      </c>
      <c r="CZ27" s="275">
        <v>3259</v>
      </c>
      <c r="DA27" s="275">
        <v>3219</v>
      </c>
      <c r="DB27" s="260">
        <f t="shared" si="57"/>
        <v>-684</v>
      </c>
      <c r="DC27" s="168">
        <f t="shared" si="58"/>
        <v>-0.17524980784012298</v>
      </c>
      <c r="DD27" s="3">
        <f t="shared" si="59"/>
        <v>-40</v>
      </c>
      <c r="DE27" s="168">
        <f t="shared" si="60"/>
        <v>-1.2273703590058299E-2</v>
      </c>
      <c r="DF27" s="213"/>
      <c r="DG27" s="213"/>
    </row>
    <row r="28" spans="1:111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3">
        <v>780</v>
      </c>
      <c r="AA28" s="263">
        <v>728</v>
      </c>
      <c r="AB28" s="263">
        <v>651</v>
      </c>
      <c r="AC28" s="263">
        <v>627</v>
      </c>
      <c r="AD28" s="264">
        <v>1249</v>
      </c>
      <c r="AE28" s="264">
        <v>1211</v>
      </c>
      <c r="AF28" s="264">
        <v>1409</v>
      </c>
      <c r="AG28" s="264">
        <v>1325</v>
      </c>
      <c r="AH28" s="264">
        <v>1241</v>
      </c>
      <c r="AI28" s="264">
        <v>1212</v>
      </c>
      <c r="AJ28" s="264">
        <v>1103</v>
      </c>
      <c r="AK28" s="264">
        <v>1494</v>
      </c>
      <c r="AL28" s="264">
        <v>1350</v>
      </c>
      <c r="AM28" s="264">
        <v>1742</v>
      </c>
      <c r="AN28" s="264">
        <v>1689</v>
      </c>
      <c r="AO28" s="264">
        <v>1663</v>
      </c>
      <c r="AP28" s="264">
        <v>1421</v>
      </c>
      <c r="AQ28" s="264">
        <v>1389</v>
      </c>
      <c r="AR28" s="265">
        <v>1374</v>
      </c>
      <c r="AS28" s="265">
        <v>1474</v>
      </c>
      <c r="AT28" s="265">
        <v>1379</v>
      </c>
      <c r="AU28" s="265">
        <v>1349</v>
      </c>
      <c r="AV28" s="265">
        <v>1331</v>
      </c>
      <c r="AW28" s="265">
        <v>1476</v>
      </c>
      <c r="AX28" s="265">
        <v>1875</v>
      </c>
      <c r="AY28" s="265">
        <v>2081</v>
      </c>
      <c r="AZ28" s="265">
        <v>1930</v>
      </c>
      <c r="BA28" s="265">
        <v>1857</v>
      </c>
      <c r="BB28" s="265">
        <v>1654</v>
      </c>
      <c r="BC28" s="266">
        <v>1455</v>
      </c>
      <c r="BD28" s="266">
        <v>1387</v>
      </c>
      <c r="BE28" s="266">
        <v>1373</v>
      </c>
      <c r="BF28" s="266">
        <v>1249</v>
      </c>
      <c r="BG28" s="266">
        <v>1244</v>
      </c>
      <c r="BH28" s="266">
        <v>1244</v>
      </c>
      <c r="BI28" s="266">
        <v>860</v>
      </c>
      <c r="BJ28" s="266">
        <v>758</v>
      </c>
      <c r="BK28" s="266">
        <v>1073</v>
      </c>
      <c r="BL28" s="266">
        <v>1059</v>
      </c>
      <c r="BM28" s="266">
        <v>1059</v>
      </c>
      <c r="BN28" s="266">
        <v>1046</v>
      </c>
      <c r="BO28" s="266">
        <v>964</v>
      </c>
      <c r="BP28" s="266">
        <v>1017</v>
      </c>
      <c r="BQ28" s="266">
        <v>999</v>
      </c>
      <c r="BR28" s="266">
        <v>981</v>
      </c>
      <c r="BS28" s="266">
        <v>1335</v>
      </c>
      <c r="BT28" s="266">
        <v>1298</v>
      </c>
      <c r="BU28" s="266">
        <v>1247</v>
      </c>
      <c r="BV28" s="266">
        <v>1235</v>
      </c>
      <c r="BW28" s="266">
        <v>2074</v>
      </c>
      <c r="BX28" s="266">
        <v>1954</v>
      </c>
      <c r="BY28" s="266">
        <v>2163</v>
      </c>
      <c r="BZ28" s="266">
        <v>2219</v>
      </c>
      <c r="CA28" s="266">
        <v>2250</v>
      </c>
      <c r="CB28" s="266">
        <v>2410</v>
      </c>
      <c r="CC28" s="266">
        <v>2371</v>
      </c>
      <c r="CD28" s="266">
        <v>2327</v>
      </c>
      <c r="CE28" s="266">
        <v>2585</v>
      </c>
      <c r="CF28" s="266">
        <v>2534</v>
      </c>
      <c r="CG28" s="266">
        <v>2503</v>
      </c>
      <c r="CH28" s="266">
        <v>2627</v>
      </c>
      <c r="CI28" s="266">
        <v>2797</v>
      </c>
      <c r="CJ28" s="266">
        <v>2925</v>
      </c>
      <c r="CK28" s="266">
        <v>3029</v>
      </c>
      <c r="CL28" s="267">
        <v>2884</v>
      </c>
      <c r="CM28" s="268">
        <v>2869</v>
      </c>
      <c r="CN28" s="267">
        <v>2819</v>
      </c>
      <c r="CO28" s="268">
        <v>3029</v>
      </c>
      <c r="CP28" s="268">
        <v>3021</v>
      </c>
      <c r="CQ28" s="268">
        <v>3560</v>
      </c>
      <c r="CR28" s="268">
        <v>3517</v>
      </c>
      <c r="CS28" s="268">
        <v>3591</v>
      </c>
      <c r="CT28" s="268">
        <v>3600</v>
      </c>
      <c r="CU28" s="268">
        <v>3585</v>
      </c>
      <c r="CV28" s="268">
        <v>3774</v>
      </c>
      <c r="CW28" s="275">
        <v>3618</v>
      </c>
      <c r="CX28" s="275">
        <v>3625</v>
      </c>
      <c r="CY28" s="275">
        <v>3716</v>
      </c>
      <c r="CZ28" s="275">
        <v>3701</v>
      </c>
      <c r="DA28" s="275">
        <v>3685</v>
      </c>
      <c r="DB28" s="260">
        <f t="shared" si="57"/>
        <v>656</v>
      </c>
      <c r="DC28" s="168">
        <f t="shared" si="58"/>
        <v>0.21657312644437107</v>
      </c>
      <c r="DD28" s="3">
        <f t="shared" si="59"/>
        <v>-16</v>
      </c>
      <c r="DE28" s="168">
        <f t="shared" si="60"/>
        <v>-4.3231559038097809E-3</v>
      </c>
      <c r="DF28" s="213"/>
      <c r="DG28" s="213"/>
    </row>
    <row r="29" spans="1:111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3">
        <v>8077</v>
      </c>
      <c r="AA29" s="263">
        <v>8065</v>
      </c>
      <c r="AB29" s="263">
        <v>7794</v>
      </c>
      <c r="AC29" s="263">
        <v>7630</v>
      </c>
      <c r="AD29" s="264">
        <v>7806</v>
      </c>
      <c r="AE29" s="264">
        <v>8237</v>
      </c>
      <c r="AF29" s="264">
        <v>7820</v>
      </c>
      <c r="AG29" s="264">
        <v>7649</v>
      </c>
      <c r="AH29" s="264">
        <v>7455</v>
      </c>
      <c r="AI29" s="264">
        <v>8419</v>
      </c>
      <c r="AJ29" s="264">
        <v>8198</v>
      </c>
      <c r="AK29" s="264">
        <v>8033</v>
      </c>
      <c r="AL29" s="264">
        <v>8760</v>
      </c>
      <c r="AM29" s="264">
        <v>8942</v>
      </c>
      <c r="AN29" s="264">
        <v>9421</v>
      </c>
      <c r="AO29" s="264">
        <v>8995</v>
      </c>
      <c r="AP29" s="264">
        <v>8531</v>
      </c>
      <c r="AQ29" s="264">
        <v>8385</v>
      </c>
      <c r="AR29" s="265">
        <v>8262</v>
      </c>
      <c r="AS29" s="265">
        <v>8060</v>
      </c>
      <c r="AT29" s="265">
        <v>7866</v>
      </c>
      <c r="AU29" s="265">
        <v>7778</v>
      </c>
      <c r="AV29" s="265">
        <v>7517</v>
      </c>
      <c r="AW29" s="265">
        <v>7202</v>
      </c>
      <c r="AX29" s="265">
        <v>6919</v>
      </c>
      <c r="AY29" s="265">
        <v>6684</v>
      </c>
      <c r="AZ29" s="265">
        <v>6406</v>
      </c>
      <c r="BA29" s="265">
        <v>6122</v>
      </c>
      <c r="BB29" s="265">
        <v>5639</v>
      </c>
      <c r="BC29" s="266">
        <v>5436</v>
      </c>
      <c r="BD29" s="266">
        <v>5296</v>
      </c>
      <c r="BE29" s="266">
        <v>5077</v>
      </c>
      <c r="BF29" s="266">
        <v>4306</v>
      </c>
      <c r="BG29" s="266">
        <v>3487</v>
      </c>
      <c r="BH29" s="266">
        <v>3276</v>
      </c>
      <c r="BI29" s="266">
        <v>3423</v>
      </c>
      <c r="BJ29" s="266">
        <v>3325</v>
      </c>
      <c r="BK29" s="266">
        <v>2922</v>
      </c>
      <c r="BL29" s="266">
        <v>2541</v>
      </c>
      <c r="BM29" s="266">
        <v>2154</v>
      </c>
      <c r="BN29" s="266">
        <v>2049</v>
      </c>
      <c r="BO29" s="266">
        <v>2493</v>
      </c>
      <c r="BP29" s="266">
        <v>2488</v>
      </c>
      <c r="BQ29" s="266">
        <v>2259</v>
      </c>
      <c r="BR29" s="266">
        <v>2070</v>
      </c>
      <c r="BS29" s="266">
        <v>1952</v>
      </c>
      <c r="BT29" s="266">
        <v>1757</v>
      </c>
      <c r="BU29" s="266">
        <v>1721</v>
      </c>
      <c r="BV29" s="266">
        <v>1495</v>
      </c>
      <c r="BW29" s="266">
        <v>1703</v>
      </c>
      <c r="BX29" s="266">
        <v>1598</v>
      </c>
      <c r="BY29" s="266">
        <v>4386</v>
      </c>
      <c r="BZ29" s="266">
        <v>5227</v>
      </c>
      <c r="CA29" s="266">
        <v>6552</v>
      </c>
      <c r="CB29" s="266">
        <v>6519</v>
      </c>
      <c r="CC29" s="266">
        <v>5938</v>
      </c>
      <c r="CD29" s="266">
        <v>5369</v>
      </c>
      <c r="CE29" s="266">
        <v>4823</v>
      </c>
      <c r="CF29" s="266">
        <v>6517</v>
      </c>
      <c r="CG29" s="266">
        <v>6693</v>
      </c>
      <c r="CH29" s="266">
        <v>6520</v>
      </c>
      <c r="CI29" s="266">
        <v>6369</v>
      </c>
      <c r="CJ29" s="266">
        <v>7667</v>
      </c>
      <c r="CK29" s="266">
        <v>7674</v>
      </c>
      <c r="CL29" s="267">
        <v>9221</v>
      </c>
      <c r="CM29" s="268">
        <v>9074</v>
      </c>
      <c r="CN29" s="267">
        <v>9016</v>
      </c>
      <c r="CO29" s="268">
        <v>8878</v>
      </c>
      <c r="CP29" s="268">
        <v>8639</v>
      </c>
      <c r="CQ29" s="268">
        <v>8276</v>
      </c>
      <c r="CR29" s="268">
        <v>7834</v>
      </c>
      <c r="CS29" s="268">
        <v>8199</v>
      </c>
      <c r="CT29" s="268">
        <v>7680</v>
      </c>
      <c r="CU29" s="268">
        <v>7376</v>
      </c>
      <c r="CV29" s="268">
        <v>6859</v>
      </c>
      <c r="CW29" s="275">
        <v>8862</v>
      </c>
      <c r="CX29" s="275">
        <v>9299</v>
      </c>
      <c r="CY29" s="275">
        <v>9158</v>
      </c>
      <c r="CZ29" s="275">
        <v>9561</v>
      </c>
      <c r="DA29" s="275">
        <v>9197</v>
      </c>
      <c r="DB29" s="260">
        <f t="shared" si="57"/>
        <v>319</v>
      </c>
      <c r="DC29" s="168">
        <f t="shared" si="58"/>
        <v>3.5931516107231359E-2</v>
      </c>
      <c r="DD29" s="3">
        <f t="shared" si="59"/>
        <v>-364</v>
      </c>
      <c r="DE29" s="168">
        <f t="shared" si="60"/>
        <v>-3.8071331450685073E-2</v>
      </c>
      <c r="DF29" s="213"/>
      <c r="DG29" s="213"/>
    </row>
    <row r="30" spans="1:111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3">
        <v>11147</v>
      </c>
      <c r="AA30" s="263">
        <v>11257</v>
      </c>
      <c r="AB30" s="263">
        <v>12122</v>
      </c>
      <c r="AC30" s="263">
        <v>12088</v>
      </c>
      <c r="AD30" s="264">
        <v>13227</v>
      </c>
      <c r="AE30" s="264">
        <v>12914</v>
      </c>
      <c r="AF30" s="264">
        <v>13149</v>
      </c>
      <c r="AG30" s="264">
        <v>13724</v>
      </c>
      <c r="AH30" s="264">
        <v>14955</v>
      </c>
      <c r="AI30" s="264">
        <v>14896</v>
      </c>
      <c r="AJ30" s="264">
        <v>15095</v>
      </c>
      <c r="AK30" s="264">
        <v>14912</v>
      </c>
      <c r="AL30" s="264">
        <v>14847</v>
      </c>
      <c r="AM30" s="264">
        <v>14673</v>
      </c>
      <c r="AN30" s="264">
        <v>14213</v>
      </c>
      <c r="AO30" s="264">
        <v>14147</v>
      </c>
      <c r="AP30" s="264">
        <v>14060</v>
      </c>
      <c r="AQ30" s="264">
        <v>14781</v>
      </c>
      <c r="AR30" s="265">
        <v>14824</v>
      </c>
      <c r="AS30" s="265">
        <v>13476</v>
      </c>
      <c r="AT30" s="265">
        <v>13800</v>
      </c>
      <c r="AU30" s="265">
        <v>14402</v>
      </c>
      <c r="AV30" s="265">
        <v>14250</v>
      </c>
      <c r="AW30" s="265">
        <v>14078</v>
      </c>
      <c r="AX30" s="265">
        <v>13903</v>
      </c>
      <c r="AY30" s="265">
        <v>13489</v>
      </c>
      <c r="AZ30" s="265">
        <v>13060</v>
      </c>
      <c r="BA30" s="265">
        <v>12269</v>
      </c>
      <c r="BB30" s="265">
        <v>11586</v>
      </c>
      <c r="BC30" s="266">
        <v>11099</v>
      </c>
      <c r="BD30" s="266">
        <v>10827</v>
      </c>
      <c r="BE30" s="266">
        <v>10590</v>
      </c>
      <c r="BF30" s="266">
        <v>9971</v>
      </c>
      <c r="BG30" s="266">
        <v>8542</v>
      </c>
      <c r="BH30" s="266">
        <v>8840</v>
      </c>
      <c r="BI30" s="266">
        <v>8841</v>
      </c>
      <c r="BJ30" s="266">
        <v>8163</v>
      </c>
      <c r="BK30" s="266">
        <v>7042</v>
      </c>
      <c r="BL30" s="266">
        <v>5581</v>
      </c>
      <c r="BM30" s="266">
        <v>3617</v>
      </c>
      <c r="BN30" s="266">
        <v>2964</v>
      </c>
      <c r="BO30" s="266">
        <v>2580</v>
      </c>
      <c r="BP30" s="266">
        <v>2123</v>
      </c>
      <c r="BQ30" s="266">
        <v>2603</v>
      </c>
      <c r="BR30" s="266">
        <v>2753</v>
      </c>
      <c r="BS30" s="266">
        <v>3074</v>
      </c>
      <c r="BT30" s="266">
        <v>2699</v>
      </c>
      <c r="BU30" s="266">
        <v>2285</v>
      </c>
      <c r="BV30" s="266">
        <v>1794</v>
      </c>
      <c r="BW30" s="266">
        <v>1449</v>
      </c>
      <c r="BX30" s="266">
        <v>1346</v>
      </c>
      <c r="BY30" s="266">
        <v>1879</v>
      </c>
      <c r="BZ30" s="266">
        <v>3124</v>
      </c>
      <c r="CA30" s="266">
        <v>2661</v>
      </c>
      <c r="CB30" s="266">
        <v>2702</v>
      </c>
      <c r="CC30" s="266">
        <v>2286</v>
      </c>
      <c r="CD30" s="266">
        <v>1979</v>
      </c>
      <c r="CE30" s="266">
        <v>2044</v>
      </c>
      <c r="CF30" s="266">
        <v>2238</v>
      </c>
      <c r="CG30" s="266">
        <v>2042</v>
      </c>
      <c r="CH30" s="266">
        <v>2401</v>
      </c>
      <c r="CI30" s="266">
        <v>4176</v>
      </c>
      <c r="CJ30" s="266">
        <v>4076</v>
      </c>
      <c r="CK30" s="266">
        <v>4600</v>
      </c>
      <c r="CL30" s="267">
        <v>4791</v>
      </c>
      <c r="CM30" s="268">
        <v>4627</v>
      </c>
      <c r="CN30" s="267">
        <v>4595</v>
      </c>
      <c r="CO30" s="268">
        <v>4414</v>
      </c>
      <c r="CP30" s="268">
        <v>4227</v>
      </c>
      <c r="CQ30" s="268">
        <v>4076</v>
      </c>
      <c r="CR30" s="268">
        <v>3928</v>
      </c>
      <c r="CS30" s="268">
        <v>4593</v>
      </c>
      <c r="CT30" s="268">
        <v>4376</v>
      </c>
      <c r="CU30" s="268">
        <v>4188</v>
      </c>
      <c r="CV30" s="268">
        <v>4068</v>
      </c>
      <c r="CW30" s="275">
        <v>3682</v>
      </c>
      <c r="CX30" s="275">
        <v>3727</v>
      </c>
      <c r="CY30" s="275">
        <v>3733</v>
      </c>
      <c r="CZ30" s="275">
        <v>3872</v>
      </c>
      <c r="DA30" s="275">
        <v>4746</v>
      </c>
      <c r="DB30" s="260">
        <f t="shared" si="57"/>
        <v>332</v>
      </c>
      <c r="DC30" s="168">
        <f t="shared" si="58"/>
        <v>7.5215224286361571E-2</v>
      </c>
      <c r="DD30" s="3">
        <f t="shared" si="59"/>
        <v>874</v>
      </c>
      <c r="DE30" s="168">
        <f t="shared" si="60"/>
        <v>0.22572314049586778</v>
      </c>
      <c r="DF30" s="213"/>
      <c r="DG30" s="213"/>
    </row>
    <row r="31" spans="1:111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9">
        <v>271</v>
      </c>
      <c r="R31" s="269">
        <v>353</v>
      </c>
      <c r="S31" s="269">
        <v>446</v>
      </c>
      <c r="T31" s="269">
        <v>735</v>
      </c>
      <c r="U31" s="269">
        <v>914</v>
      </c>
      <c r="V31" s="269">
        <v>971</v>
      </c>
      <c r="W31" s="269">
        <v>971</v>
      </c>
      <c r="X31" s="270">
        <v>903</v>
      </c>
      <c r="Y31" s="271">
        <v>914</v>
      </c>
      <c r="Z31" s="272">
        <v>1021</v>
      </c>
      <c r="AA31" s="272">
        <v>1056</v>
      </c>
      <c r="AB31" s="272">
        <v>1183</v>
      </c>
      <c r="AC31" s="272">
        <v>1271</v>
      </c>
      <c r="AD31" s="273">
        <v>1280</v>
      </c>
      <c r="AE31" s="273">
        <v>1190</v>
      </c>
      <c r="AF31" s="273">
        <v>1339</v>
      </c>
      <c r="AG31" s="273">
        <v>1260</v>
      </c>
      <c r="AH31" s="273">
        <v>1268</v>
      </c>
      <c r="AI31" s="273">
        <v>1299</v>
      </c>
      <c r="AJ31" s="273">
        <v>1275</v>
      </c>
      <c r="AK31" s="273">
        <v>1217</v>
      </c>
      <c r="AL31" s="273">
        <v>1275</v>
      </c>
      <c r="AM31" s="273">
        <v>1226</v>
      </c>
      <c r="AN31" s="273">
        <v>1265</v>
      </c>
      <c r="AO31" s="273">
        <v>1295</v>
      </c>
      <c r="AP31" s="273">
        <v>1187</v>
      </c>
      <c r="AQ31" s="273">
        <v>1271</v>
      </c>
      <c r="AR31" s="274">
        <v>1227</v>
      </c>
      <c r="AS31" s="274">
        <v>1245</v>
      </c>
      <c r="AT31" s="274">
        <v>1126</v>
      </c>
      <c r="AU31" s="274">
        <v>1218</v>
      </c>
      <c r="AV31" s="274">
        <v>1161</v>
      </c>
      <c r="AW31" s="274">
        <v>1223</v>
      </c>
      <c r="AX31" s="274">
        <v>1161</v>
      </c>
      <c r="AY31" s="274">
        <v>1116</v>
      </c>
      <c r="AZ31" s="274">
        <v>1088</v>
      </c>
      <c r="BA31" s="274">
        <v>1072</v>
      </c>
      <c r="BB31" s="274">
        <v>1057</v>
      </c>
      <c r="BC31" s="275">
        <v>1014</v>
      </c>
      <c r="BD31" s="275">
        <v>1184</v>
      </c>
      <c r="BE31" s="275">
        <v>1281</v>
      </c>
      <c r="BF31" s="275">
        <v>1337</v>
      </c>
      <c r="BG31" s="275">
        <v>1279</v>
      </c>
      <c r="BH31" s="275">
        <v>1282</v>
      </c>
      <c r="BI31" s="275">
        <v>1250</v>
      </c>
      <c r="BJ31" s="275">
        <v>1221</v>
      </c>
      <c r="BK31" s="275">
        <v>1233</v>
      </c>
      <c r="BL31" s="275">
        <v>1208</v>
      </c>
      <c r="BM31" s="275">
        <v>1095</v>
      </c>
      <c r="BN31" s="275">
        <v>1250</v>
      </c>
      <c r="BO31" s="275">
        <v>1221</v>
      </c>
      <c r="BP31" s="275">
        <v>1131</v>
      </c>
      <c r="BQ31" s="275">
        <v>1034</v>
      </c>
      <c r="BR31" s="275">
        <v>1000</v>
      </c>
      <c r="BS31" s="275">
        <v>987</v>
      </c>
      <c r="BT31" s="275">
        <v>933</v>
      </c>
      <c r="BU31" s="275">
        <v>900</v>
      </c>
      <c r="BV31" s="275">
        <v>870</v>
      </c>
      <c r="BW31" s="275">
        <v>873</v>
      </c>
      <c r="BX31" s="275">
        <v>877</v>
      </c>
      <c r="BY31" s="275">
        <v>836</v>
      </c>
      <c r="BZ31" s="275">
        <v>969</v>
      </c>
      <c r="CA31" s="275">
        <v>897</v>
      </c>
      <c r="CB31" s="275">
        <v>891</v>
      </c>
      <c r="CC31" s="275">
        <v>962</v>
      </c>
      <c r="CD31" s="275">
        <v>1119</v>
      </c>
      <c r="CE31" s="275">
        <v>1063</v>
      </c>
      <c r="CF31" s="275">
        <v>1227</v>
      </c>
      <c r="CG31" s="275">
        <v>1213</v>
      </c>
      <c r="CH31" s="275">
        <v>1299</v>
      </c>
      <c r="CI31" s="275">
        <v>1722</v>
      </c>
      <c r="CJ31" s="275">
        <v>1699</v>
      </c>
      <c r="CK31" s="275">
        <v>1676</v>
      </c>
      <c r="CL31" s="275">
        <v>1780</v>
      </c>
      <c r="CM31" s="275">
        <v>1929</v>
      </c>
      <c r="CN31" s="275">
        <v>1916</v>
      </c>
      <c r="CO31" s="275">
        <v>1966</v>
      </c>
      <c r="CP31" s="275">
        <v>1961</v>
      </c>
      <c r="CQ31" s="275">
        <v>1954</v>
      </c>
      <c r="CR31" s="275">
        <v>2358</v>
      </c>
      <c r="CS31" s="275">
        <v>2422</v>
      </c>
      <c r="CT31" s="275">
        <v>2412</v>
      </c>
      <c r="CU31" s="275">
        <v>2523</v>
      </c>
      <c r="CV31" s="275">
        <v>2510</v>
      </c>
      <c r="CW31" s="275">
        <v>2499</v>
      </c>
      <c r="CX31" s="275">
        <v>2486</v>
      </c>
      <c r="CY31" s="275">
        <v>2485</v>
      </c>
      <c r="CZ31" s="275">
        <v>2485</v>
      </c>
      <c r="DA31" s="275">
        <v>2837</v>
      </c>
      <c r="DB31" s="260">
        <f t="shared" si="57"/>
        <v>871</v>
      </c>
      <c r="DC31" s="168">
        <f t="shared" si="58"/>
        <v>0.44303153611393692</v>
      </c>
      <c r="DD31" s="3">
        <f t="shared" si="59"/>
        <v>352</v>
      </c>
      <c r="DE31" s="168">
        <f t="shared" si="60"/>
        <v>0.14164989939637826</v>
      </c>
      <c r="DF31" s="213"/>
      <c r="DG31" s="213"/>
    </row>
    <row r="32" spans="1:111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61">SUM(P15,P18,P22)</f>
        <v>30637</v>
      </c>
      <c r="Q32" s="3">
        <f t="shared" ref="Q32" si="62">SUM(Q15,Q18,Q22)</f>
        <v>16689</v>
      </c>
      <c r="R32" s="3">
        <f t="shared" ref="R32" si="63">SUM(R15,R18,R22)</f>
        <v>18938</v>
      </c>
      <c r="S32" s="3">
        <f t="shared" ref="S32" si="64">SUM(S15,S18,S22)</f>
        <v>18014</v>
      </c>
      <c r="T32" s="3">
        <f t="shared" ref="T32:Y32" si="65">SUM(T15,T18,T22)</f>
        <v>19166</v>
      </c>
      <c r="U32" s="3">
        <f t="shared" si="65"/>
        <v>17169</v>
      </c>
      <c r="V32" s="3">
        <f t="shared" si="65"/>
        <v>15235</v>
      </c>
      <c r="W32" s="3">
        <f t="shared" si="65"/>
        <v>14350</v>
      </c>
      <c r="X32" s="3">
        <f t="shared" si="65"/>
        <v>12117</v>
      </c>
      <c r="Y32" s="3">
        <f t="shared" si="65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6">AD15+AD18+AD22</f>
        <v>9848</v>
      </c>
      <c r="AE32" s="120">
        <f t="shared" si="66"/>
        <v>9970</v>
      </c>
      <c r="AF32" s="120">
        <f t="shared" si="66"/>
        <v>8707</v>
      </c>
      <c r="AG32" s="120">
        <f t="shared" si="66"/>
        <v>10361</v>
      </c>
      <c r="AH32" s="120">
        <f t="shared" si="66"/>
        <v>9833</v>
      </c>
      <c r="AI32" s="120">
        <f t="shared" ref="AI32:AK32" si="67">AI15+AI18+AI22</f>
        <v>9508</v>
      </c>
      <c r="AJ32" s="120">
        <f t="shared" si="67"/>
        <v>8832</v>
      </c>
      <c r="AK32" s="120">
        <f t="shared" si="67"/>
        <v>8534</v>
      </c>
      <c r="AL32" s="120">
        <f t="shared" si="66"/>
        <v>7651</v>
      </c>
      <c r="AM32" s="120">
        <f t="shared" ref="AM32:AQ32" si="68">AM15+AM18+AM22</f>
        <v>6679</v>
      </c>
      <c r="AN32" s="120">
        <f t="shared" ref="AN32:AP32" si="69">AN15+AN18+AN22</f>
        <v>6500</v>
      </c>
      <c r="AO32" s="120">
        <f t="shared" si="69"/>
        <v>6319</v>
      </c>
      <c r="AP32" s="120">
        <f t="shared" si="69"/>
        <v>8153</v>
      </c>
      <c r="AQ32" s="120">
        <f t="shared" si="68"/>
        <v>7727</v>
      </c>
      <c r="AR32" s="120">
        <f t="shared" ref="AR32:AS32" si="70">AR15+AR18+AR22</f>
        <v>10529</v>
      </c>
      <c r="AS32" s="120">
        <f t="shared" si="70"/>
        <v>9445</v>
      </c>
      <c r="AT32" s="174">
        <v>10218</v>
      </c>
      <c r="AU32" s="181">
        <f t="shared" ref="AU32:BA32" si="71">AU15+AU18+AU22</f>
        <v>11608</v>
      </c>
      <c r="AV32" s="181">
        <f t="shared" si="71"/>
        <v>10789</v>
      </c>
      <c r="AW32" s="181">
        <f t="shared" si="71"/>
        <v>10331</v>
      </c>
      <c r="AX32" s="181">
        <f t="shared" si="71"/>
        <v>9666</v>
      </c>
      <c r="AY32" s="181">
        <f t="shared" si="71"/>
        <v>8003</v>
      </c>
      <c r="AZ32" s="181">
        <f t="shared" ref="AZ32" si="72">AZ15+AZ18+AZ22</f>
        <v>8315</v>
      </c>
      <c r="BA32" s="181">
        <f t="shared" si="71"/>
        <v>6202</v>
      </c>
      <c r="BB32" s="181">
        <f t="shared" ref="BB32:BC32" si="73">BB15+BB18+BB22</f>
        <v>4901</v>
      </c>
      <c r="BC32" s="181">
        <f t="shared" si="73"/>
        <v>4233</v>
      </c>
      <c r="BD32" s="181">
        <f t="shared" ref="BD32:BE32" si="74">BD15+BD18+BD22</f>
        <v>4202</v>
      </c>
      <c r="BE32" s="181">
        <f t="shared" si="74"/>
        <v>3783</v>
      </c>
      <c r="BF32" s="181">
        <f t="shared" ref="BF32:BG32" si="75">BF15+BF18+BF22</f>
        <v>3016</v>
      </c>
      <c r="BG32" s="181">
        <f t="shared" si="75"/>
        <v>2772</v>
      </c>
      <c r="BH32" s="181">
        <f t="shared" ref="BH32:BI32" si="76">BH15+BH18+BH22</f>
        <v>3145</v>
      </c>
      <c r="BI32" s="181">
        <f t="shared" si="76"/>
        <v>3166</v>
      </c>
      <c r="BJ32" s="181">
        <f t="shared" ref="BJ32:BO32" si="77">BJ15+BJ18+BJ22</f>
        <v>3806</v>
      </c>
      <c r="BK32" s="181">
        <f t="shared" si="77"/>
        <v>3607</v>
      </c>
      <c r="BL32" s="181">
        <f t="shared" si="77"/>
        <v>3183</v>
      </c>
      <c r="BM32" s="181">
        <f t="shared" si="77"/>
        <v>2131</v>
      </c>
      <c r="BN32" s="181">
        <f t="shared" si="77"/>
        <v>1861</v>
      </c>
      <c r="BO32" s="181">
        <f t="shared" si="77"/>
        <v>1597</v>
      </c>
      <c r="BP32" s="181">
        <f t="shared" ref="BP32:BQ32" si="78">BP15+BP18+BP22</f>
        <v>1520</v>
      </c>
      <c r="BQ32" s="181">
        <f t="shared" si="78"/>
        <v>1589</v>
      </c>
      <c r="BR32" s="181">
        <f t="shared" ref="BR32:BS32" si="79">BR15+BR18+BR22</f>
        <v>1303</v>
      </c>
      <c r="BS32" s="181">
        <f t="shared" si="79"/>
        <v>1666</v>
      </c>
      <c r="BT32" s="181">
        <f t="shared" ref="BT32:BU32" si="80">BT15+BT18+BT22</f>
        <v>1381</v>
      </c>
      <c r="BU32" s="181">
        <f t="shared" si="80"/>
        <v>1183</v>
      </c>
      <c r="BV32" s="181">
        <f t="shared" ref="BV32:BW32" si="81">BV15+BV18+BV22</f>
        <v>1413</v>
      </c>
      <c r="BW32" s="181">
        <f t="shared" si="81"/>
        <v>1290</v>
      </c>
      <c r="BX32" s="181">
        <f t="shared" ref="BX32:BY32" si="82">BX15+BX18+BX22</f>
        <v>1472</v>
      </c>
      <c r="BY32" s="181">
        <f t="shared" si="82"/>
        <v>1509</v>
      </c>
      <c r="BZ32" s="181">
        <f t="shared" ref="BZ32:CA32" si="83">BZ15+BZ18+BZ22</f>
        <v>1325</v>
      </c>
      <c r="CA32" s="181">
        <f t="shared" si="83"/>
        <v>2318</v>
      </c>
      <c r="CB32" s="181">
        <f t="shared" ref="CB32:CC32" si="84">CB15+CB18+CB22</f>
        <v>2921</v>
      </c>
      <c r="CC32" s="181">
        <f t="shared" si="84"/>
        <v>2970</v>
      </c>
      <c r="CD32" s="181">
        <f t="shared" ref="CD32:CE32" si="85">CD15+CD18+CD22</f>
        <v>3563</v>
      </c>
      <c r="CE32" s="181">
        <f t="shared" si="85"/>
        <v>4456</v>
      </c>
      <c r="CF32" s="181">
        <f t="shared" ref="CF32:CG32" si="86">CF15+CF18+CF22</f>
        <v>4529</v>
      </c>
      <c r="CG32" s="181">
        <f t="shared" si="86"/>
        <v>5012</v>
      </c>
      <c r="CH32" s="181">
        <f t="shared" ref="CH32:CI32" si="87">CH15+CH18+CH22</f>
        <v>7813</v>
      </c>
      <c r="CI32" s="181">
        <f t="shared" si="87"/>
        <v>7612</v>
      </c>
      <c r="CJ32" s="181">
        <f t="shared" ref="CJ32:CO32" si="88">CJ15+CJ18+CJ22</f>
        <v>10373</v>
      </c>
      <c r="CK32" s="181">
        <f t="shared" si="88"/>
        <v>11076</v>
      </c>
      <c r="CL32" s="181">
        <f t="shared" si="88"/>
        <v>12257</v>
      </c>
      <c r="CM32" s="181">
        <f t="shared" si="88"/>
        <v>12541</v>
      </c>
      <c r="CN32" s="181">
        <f t="shared" si="88"/>
        <v>11034</v>
      </c>
      <c r="CO32" s="181">
        <f t="shared" si="88"/>
        <v>11609</v>
      </c>
      <c r="CP32" s="181">
        <f t="shared" ref="CP32:CQ32" si="89">CP15+CP18+CP22</f>
        <v>10799</v>
      </c>
      <c r="CQ32" s="181">
        <f t="shared" si="89"/>
        <v>10559</v>
      </c>
      <c r="CR32" s="181">
        <f t="shared" ref="CR32:CS32" si="90">CR15+CR18+CR22</f>
        <v>8834</v>
      </c>
      <c r="CS32" s="181">
        <f t="shared" si="90"/>
        <v>7676</v>
      </c>
      <c r="CT32" s="181">
        <f t="shared" ref="CT32:CU32" si="91">CT15+CT18+CT22</f>
        <v>7672</v>
      </c>
      <c r="CU32" s="181">
        <f t="shared" si="91"/>
        <v>7327</v>
      </c>
      <c r="CV32" s="181">
        <f t="shared" ref="CV32:CW32" si="92">CV15+CV18+CV22</f>
        <v>6998</v>
      </c>
      <c r="CW32" s="181">
        <f t="shared" si="92"/>
        <v>10031</v>
      </c>
      <c r="CX32" s="181">
        <f t="shared" ref="CX32:CY32" si="93">CX15+CX18+CX22</f>
        <v>10160</v>
      </c>
      <c r="CY32" s="181">
        <f t="shared" si="93"/>
        <v>11956</v>
      </c>
      <c r="CZ32" s="181">
        <f t="shared" ref="CZ32:DA32" si="94">CZ15+CZ18+CZ22</f>
        <v>11977</v>
      </c>
      <c r="DA32" s="181">
        <f t="shared" si="94"/>
        <v>14655</v>
      </c>
      <c r="DB32" s="260">
        <f t="shared" si="57"/>
        <v>3046</v>
      </c>
      <c r="DC32" s="168">
        <f t="shared" si="58"/>
        <v>0.26238263416314928</v>
      </c>
      <c r="DD32" s="3">
        <f t="shared" si="59"/>
        <v>2678</v>
      </c>
      <c r="DE32" s="168">
        <f t="shared" si="60"/>
        <v>0.22359522417967773</v>
      </c>
      <c r="DF32" s="213"/>
      <c r="DG32" s="213"/>
    </row>
    <row r="33" spans="1:111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5">SUM(P15:P31)-P32</f>
        <v>30875</v>
      </c>
      <c r="Q33" s="3">
        <f t="shared" ref="Q33" si="96">SUM(Q15:Q31)-Q32</f>
        <v>39724</v>
      </c>
      <c r="R33" s="3">
        <f t="shared" ref="R33" si="97">SUM(R15:R31)-R32</f>
        <v>40375</v>
      </c>
      <c r="S33" s="3">
        <f t="shared" ref="S33" si="98">SUM(S15:S31)-S32</f>
        <v>43049</v>
      </c>
      <c r="T33" s="3">
        <f t="shared" ref="T33:Y33" si="99">SUM(T15:T31)-T32</f>
        <v>42513</v>
      </c>
      <c r="U33" s="3">
        <f t="shared" si="99"/>
        <v>43144</v>
      </c>
      <c r="V33" s="3">
        <f t="shared" si="99"/>
        <v>41624</v>
      </c>
      <c r="W33" s="3">
        <f t="shared" si="99"/>
        <v>42758</v>
      </c>
      <c r="X33" s="3">
        <f t="shared" si="99"/>
        <v>42165</v>
      </c>
      <c r="Y33" s="3">
        <f t="shared" si="99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100">AD16+AD17+AD19+AD20+AD21+AD23+AD24+AD25+AD26+AD27+AD28+AD29+AD30+AD31</f>
        <v>49256</v>
      </c>
      <c r="AE33" s="3">
        <f t="shared" si="100"/>
        <v>50933</v>
      </c>
      <c r="AF33" s="3">
        <f t="shared" si="100"/>
        <v>49297</v>
      </c>
      <c r="AG33" s="3">
        <f t="shared" si="100"/>
        <v>49222</v>
      </c>
      <c r="AH33" s="3">
        <f t="shared" si="100"/>
        <v>50003</v>
      </c>
      <c r="AI33" s="3">
        <f t="shared" ref="AI33:AK33" si="101">AI16+AI17+AI19+AI20+AI21+AI23+AI24+AI25+AI26+AI27+AI28+AI29+AI30+AI31</f>
        <v>52542</v>
      </c>
      <c r="AJ33" s="3">
        <f t="shared" si="101"/>
        <v>54300</v>
      </c>
      <c r="AK33" s="3">
        <f t="shared" si="101"/>
        <v>53836</v>
      </c>
      <c r="AL33" s="3">
        <f t="shared" si="100"/>
        <v>52945</v>
      </c>
      <c r="AM33" s="3">
        <f t="shared" ref="AM33:AQ33" si="102">AM16+AM17+AM19+AM20+AM21+AM23+AM24+AM25+AM26+AM27+AM28+AM29+AM30+AM31</f>
        <v>53823</v>
      </c>
      <c r="AN33" s="3">
        <f t="shared" ref="AN33:AP33" si="103">AN16+AN17+AN19+AN20+AN21+AN23+AN24+AN25+AN26+AN27+AN28+AN29+AN30+AN31</f>
        <v>53622</v>
      </c>
      <c r="AO33" s="3">
        <f t="shared" si="103"/>
        <v>52519</v>
      </c>
      <c r="AP33" s="3">
        <f t="shared" si="103"/>
        <v>51009</v>
      </c>
      <c r="AQ33" s="3">
        <f t="shared" si="102"/>
        <v>51887</v>
      </c>
      <c r="AR33" s="3">
        <f t="shared" ref="AR33:AS33" si="104">AR16+AR17+AR19+AR20+AR21+AR23+AR24+AR25+AR26+AR27+AR28+AR29+AR30+AR31</f>
        <v>51618</v>
      </c>
      <c r="AS33" s="3">
        <f t="shared" si="104"/>
        <v>52596</v>
      </c>
      <c r="AT33" s="185">
        <v>52523</v>
      </c>
      <c r="AU33" s="185">
        <f t="shared" ref="AU33:BA33" si="105">AU16+AU17+AU19+AU20+AU21+AU23+AU24+AU25+AU26+AU27+AU28+AU29+AU30+AU31</f>
        <v>52097</v>
      </c>
      <c r="AV33" s="185">
        <f t="shared" si="105"/>
        <v>51740</v>
      </c>
      <c r="AW33" s="185">
        <f t="shared" si="105"/>
        <v>52054</v>
      </c>
      <c r="AX33" s="185">
        <f t="shared" si="105"/>
        <v>50396</v>
      </c>
      <c r="AY33" s="185">
        <f t="shared" si="105"/>
        <v>48095</v>
      </c>
      <c r="AZ33" s="185">
        <f t="shared" ref="AZ33" si="106">AZ16+AZ17+AZ19+AZ20+AZ21+AZ23+AZ24+AZ25+AZ26+AZ27+AZ28+AZ29+AZ30+AZ31</f>
        <v>45246</v>
      </c>
      <c r="BA33" s="185">
        <f t="shared" si="105"/>
        <v>41595</v>
      </c>
      <c r="BB33" s="185">
        <f t="shared" ref="BB33:BC33" si="107">BB16+BB17+BB19+BB20+BB21+BB23+BB24+BB25+BB26+BB27+BB28+BB29+BB30+BB31</f>
        <v>38367</v>
      </c>
      <c r="BC33" s="185">
        <f t="shared" si="107"/>
        <v>35223</v>
      </c>
      <c r="BD33" s="185">
        <f t="shared" ref="BD33:BE33" si="108">BD16+BD17+BD19+BD20+BD21+BD23+BD24+BD25+BD26+BD27+BD28+BD29+BD30+BD31</f>
        <v>34102</v>
      </c>
      <c r="BE33" s="185">
        <f t="shared" si="108"/>
        <v>32846</v>
      </c>
      <c r="BF33" s="185">
        <f t="shared" ref="BF33:BG33" si="109">BF16+BF17+BF19+BF20+BF21+BF23+BF24+BF25+BF26+BF27+BF28+BF29+BF30+BF31</f>
        <v>30878</v>
      </c>
      <c r="BG33" s="185">
        <f t="shared" si="109"/>
        <v>26490</v>
      </c>
      <c r="BH33" s="185">
        <f t="shared" ref="BH33:BI33" si="110">BH16+BH17+BH19+BH20+BH21+BH23+BH24+BH25+BH26+BH27+BH28+BH29+BH30+BH31</f>
        <v>25738</v>
      </c>
      <c r="BI33" s="185">
        <f t="shared" si="110"/>
        <v>25665</v>
      </c>
      <c r="BJ33" s="185">
        <f t="shared" ref="BJ33:BO33" si="111">BJ16+BJ17+BJ19+BJ20+BJ21+BJ23+BJ24+BJ25+BJ26+BJ27+BJ28+BJ29+BJ30+BJ31</f>
        <v>24503</v>
      </c>
      <c r="BK33" s="185">
        <f t="shared" si="111"/>
        <v>23096</v>
      </c>
      <c r="BL33" s="185">
        <f t="shared" si="111"/>
        <v>20437</v>
      </c>
      <c r="BM33" s="185">
        <f t="shared" si="111"/>
        <v>16874</v>
      </c>
      <c r="BN33" s="185">
        <f t="shared" si="111"/>
        <v>15269</v>
      </c>
      <c r="BO33" s="185">
        <f t="shared" si="111"/>
        <v>14189</v>
      </c>
      <c r="BP33" s="185">
        <f t="shared" ref="BP33:BQ33" si="112">BP16+BP17+BP19+BP20+BP21+BP23+BP24+BP25+BP26+BP27+BP28+BP29+BP30+BP31</f>
        <v>13750</v>
      </c>
      <c r="BQ33" s="185">
        <f t="shared" si="112"/>
        <v>14209</v>
      </c>
      <c r="BR33" s="185">
        <f t="shared" ref="BR33:BS33" si="113">BR16+BR17+BR19+BR20+BR21+BR23+BR24+BR25+BR26+BR27+BR28+BR29+BR30+BR31</f>
        <v>14357</v>
      </c>
      <c r="BS33" s="185">
        <f t="shared" si="113"/>
        <v>14623</v>
      </c>
      <c r="BT33" s="185">
        <f t="shared" ref="BT33:BU33" si="114">BT16+BT17+BT19+BT20+BT21+BT23+BT24+BT25+BT26+BT27+BT28+BT29+BT30+BT31</f>
        <v>13817</v>
      </c>
      <c r="BU33" s="185">
        <f t="shared" si="114"/>
        <v>13681</v>
      </c>
      <c r="BV33" s="185">
        <f t="shared" ref="BV33:BW33" si="115">BV16+BV17+BV19+BV20+BV21+BV23+BV24+BV25+BV26+BV27+BV28+BV29+BV30+BV31</f>
        <v>12429</v>
      </c>
      <c r="BW33" s="185">
        <f t="shared" si="115"/>
        <v>12785</v>
      </c>
      <c r="BX33" s="185">
        <f t="shared" ref="BX33:BY33" si="116">BX16+BX17+BX19+BX20+BX21+BX23+BX24+BX25+BX26+BX27+BX28+BX29+BX30+BX31</f>
        <v>12622</v>
      </c>
      <c r="BY33" s="185">
        <f t="shared" si="116"/>
        <v>16201</v>
      </c>
      <c r="BZ33" s="185">
        <f t="shared" ref="BZ33:CA33" si="117">BZ16+BZ17+BZ19+BZ20+BZ21+BZ23+BZ24+BZ25+BZ26+BZ27+BZ28+BZ29+BZ30+BZ31</f>
        <v>20402</v>
      </c>
      <c r="CA33" s="185">
        <f t="shared" si="117"/>
        <v>22936</v>
      </c>
      <c r="CB33" s="185">
        <f t="shared" ref="CB33:CC33" si="118">CB16+CB17+CB19+CB20+CB21+CB23+CB24+CB25+CB26+CB27+CB28+CB29+CB30+CB31</f>
        <v>25053</v>
      </c>
      <c r="CC33" s="185">
        <f t="shared" si="118"/>
        <v>24210</v>
      </c>
      <c r="CD33" s="185">
        <f t="shared" ref="CD33:CE33" si="119">CD16+CD17+CD19+CD20+CD21+CD23+CD24+CD25+CD26+CD27+CD28+CD29+CD30+CD31</f>
        <v>23812</v>
      </c>
      <c r="CE33" s="185">
        <f t="shared" si="119"/>
        <v>23454</v>
      </c>
      <c r="CF33" s="185">
        <f t="shared" ref="CF33:CG33" si="120">CF16+CF17+CF19+CF20+CF21+CF23+CF24+CF25+CF26+CF27+CF28+CF29+CF30+CF31</f>
        <v>26755</v>
      </c>
      <c r="CG33" s="185">
        <f t="shared" si="120"/>
        <v>27710</v>
      </c>
      <c r="CH33" s="185">
        <f t="shared" ref="CH33:CI33" si="121">CH16+CH17+CH19+CH20+CH21+CH23+CH24+CH25+CH26+CH27+CH28+CH29+CH30+CH31</f>
        <v>33791</v>
      </c>
      <c r="CI33" s="185">
        <f t="shared" si="121"/>
        <v>39605</v>
      </c>
      <c r="CJ33" s="185">
        <f t="shared" ref="CJ33:CO33" si="122">CJ16+CJ17+CJ19+CJ20+CJ21+CJ23+CJ24+CJ25+CJ26+CJ27+CJ28+CJ29+CJ30+CJ31</f>
        <v>47654</v>
      </c>
      <c r="CK33" s="185">
        <f t="shared" si="122"/>
        <v>57072</v>
      </c>
      <c r="CL33" s="185">
        <f t="shared" si="122"/>
        <v>63102</v>
      </c>
      <c r="CM33" s="185">
        <f t="shared" si="122"/>
        <v>62897</v>
      </c>
      <c r="CN33" s="185">
        <f t="shared" si="122"/>
        <v>61070</v>
      </c>
      <c r="CO33" s="185">
        <f t="shared" si="122"/>
        <v>59756</v>
      </c>
      <c r="CP33" s="185">
        <f t="shared" ref="CP33:CQ33" si="123">CP16+CP17+CP19+CP20+CP21+CP23+CP24+CP25+CP26+CP27+CP28+CP29+CP30+CP31</f>
        <v>58066</v>
      </c>
      <c r="CQ33" s="185">
        <f t="shared" si="123"/>
        <v>55829</v>
      </c>
      <c r="CR33" s="185">
        <f t="shared" ref="CR33:CS33" si="124">CR16+CR17+CR19+CR20+CR21+CR23+CR24+CR25+CR26+CR27+CR28+CR29+CR30+CR31</f>
        <v>54253</v>
      </c>
      <c r="CS33" s="185">
        <f t="shared" si="124"/>
        <v>54135</v>
      </c>
      <c r="CT33" s="185">
        <f t="shared" ref="CT33:CU33" si="125">CT16+CT17+CT19+CT20+CT21+CT23+CT24+CT25+CT26+CT27+CT28+CT29+CT30+CT31</f>
        <v>52134</v>
      </c>
      <c r="CU33" s="185">
        <f t="shared" si="125"/>
        <v>50972</v>
      </c>
      <c r="CV33" s="185">
        <f t="shared" ref="CV33:CW33" si="126">CV16+CV17+CV19+CV20+CV21+CV23+CV24+CV25+CV26+CV27+CV28+CV29+CV30+CV31</f>
        <v>50927</v>
      </c>
      <c r="CW33" s="185">
        <f t="shared" si="126"/>
        <v>52458</v>
      </c>
      <c r="CX33" s="185">
        <f t="shared" ref="CX33:CY33" si="127">CX16+CX17+CX19+CX20+CX21+CX23+CX24+CX25+CX26+CX27+CX28+CX29+CX30+CX31</f>
        <v>53595</v>
      </c>
      <c r="CY33" s="185">
        <f t="shared" si="127"/>
        <v>52918</v>
      </c>
      <c r="CZ33" s="185">
        <f t="shared" ref="CZ33:DA33" si="128">CZ16+CZ17+CZ19+CZ20+CZ21+CZ23+CZ24+CZ25+CZ26+CZ27+CZ28+CZ29+CZ30+CZ31</f>
        <v>52987</v>
      </c>
      <c r="DA33" s="185">
        <f t="shared" si="128"/>
        <v>57342</v>
      </c>
      <c r="DB33" s="260">
        <f t="shared" si="57"/>
        <v>-2414</v>
      </c>
      <c r="DC33" s="168">
        <f t="shared" si="58"/>
        <v>-4.0397616975701184E-2</v>
      </c>
      <c r="DD33" s="3">
        <f t="shared" si="59"/>
        <v>4355</v>
      </c>
      <c r="DE33" s="168">
        <f t="shared" si="60"/>
        <v>8.2189971124992919E-2</v>
      </c>
      <c r="DF33" s="213"/>
      <c r="DG33" s="213"/>
    </row>
    <row r="34" spans="1:111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</row>
    <row r="35" spans="1:111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</row>
    <row r="36" spans="1:111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</row>
    <row r="37" spans="1:111" ht="22.5" customHeight="1">
      <c r="A37" s="325" t="s">
        <v>0</v>
      </c>
      <c r="B37" s="325">
        <v>1.1200000000000001</v>
      </c>
      <c r="C37" s="325">
        <v>2.12</v>
      </c>
      <c r="D37" s="325">
        <v>3.12</v>
      </c>
      <c r="E37" s="325">
        <v>4.12</v>
      </c>
      <c r="F37" s="325">
        <v>5.12</v>
      </c>
      <c r="G37" s="325">
        <v>6.12</v>
      </c>
      <c r="H37" s="325">
        <v>7.12</v>
      </c>
      <c r="I37" s="325">
        <v>8.1199999999999992</v>
      </c>
      <c r="J37" s="325">
        <v>9.1199999999999992</v>
      </c>
      <c r="K37" s="325">
        <v>10.119999999999999</v>
      </c>
      <c r="L37" s="325">
        <v>11.12</v>
      </c>
      <c r="M37" s="325">
        <v>12.12</v>
      </c>
      <c r="N37" s="325">
        <v>13.12</v>
      </c>
      <c r="O37" s="325">
        <v>14.12</v>
      </c>
      <c r="P37" s="325">
        <v>15.12</v>
      </c>
      <c r="Q37" s="335">
        <v>16.12</v>
      </c>
      <c r="R37" s="333">
        <v>17.100000000000001</v>
      </c>
      <c r="S37" s="333">
        <v>17.2</v>
      </c>
      <c r="T37" s="333">
        <v>17.3</v>
      </c>
      <c r="U37" s="333">
        <v>17.399999999999999</v>
      </c>
      <c r="V37" s="333">
        <v>17.5</v>
      </c>
      <c r="W37" s="333">
        <v>17.600000000000001</v>
      </c>
      <c r="X37" s="333">
        <v>17.7</v>
      </c>
      <c r="Y37" s="333">
        <v>17.8</v>
      </c>
      <c r="Z37" s="333">
        <v>17.899999999999999</v>
      </c>
      <c r="AA37" s="333" t="s">
        <v>343</v>
      </c>
      <c r="AB37" s="333" t="s">
        <v>346</v>
      </c>
      <c r="AC37" s="326" t="s">
        <v>349</v>
      </c>
      <c r="AD37" s="334" t="s">
        <v>355</v>
      </c>
      <c r="AE37" s="326" t="s">
        <v>354</v>
      </c>
      <c r="AF37" s="326" t="s">
        <v>357</v>
      </c>
      <c r="AG37" s="326" t="s">
        <v>360</v>
      </c>
      <c r="AH37" s="326" t="s">
        <v>362</v>
      </c>
      <c r="AI37" s="326" t="s">
        <v>364</v>
      </c>
      <c r="AJ37" s="326" t="s">
        <v>367</v>
      </c>
      <c r="AK37" s="326" t="s">
        <v>369</v>
      </c>
      <c r="AL37" s="326" t="s">
        <v>371</v>
      </c>
      <c r="AM37" s="326" t="s">
        <v>373</v>
      </c>
      <c r="AN37" s="326" t="s">
        <v>375</v>
      </c>
      <c r="AO37" s="326" t="s">
        <v>378</v>
      </c>
      <c r="AP37" s="326" t="s">
        <v>380</v>
      </c>
      <c r="AQ37" s="326" t="s">
        <v>384</v>
      </c>
      <c r="AR37" s="330">
        <v>19.3</v>
      </c>
      <c r="AS37" s="330">
        <v>19.399999999999999</v>
      </c>
      <c r="AT37" s="328">
        <v>19.5</v>
      </c>
      <c r="AU37" s="331">
        <v>19.600000000000001</v>
      </c>
      <c r="AV37" s="331">
        <v>19.7</v>
      </c>
      <c r="AW37" s="331">
        <v>19.8</v>
      </c>
      <c r="AX37" s="331">
        <v>19.899999999999999</v>
      </c>
      <c r="AY37" s="318" t="s">
        <v>395</v>
      </c>
      <c r="AZ37" s="318" t="s">
        <v>396</v>
      </c>
      <c r="BA37" s="318" t="s">
        <v>400</v>
      </c>
      <c r="BB37" s="318" t="s">
        <v>402</v>
      </c>
      <c r="BC37" s="318" t="s">
        <v>405</v>
      </c>
      <c r="BD37" s="318" t="s">
        <v>406</v>
      </c>
      <c r="BE37" s="318" t="s">
        <v>408</v>
      </c>
      <c r="BF37" s="318" t="s">
        <v>410</v>
      </c>
      <c r="BG37" s="318" t="s">
        <v>413</v>
      </c>
      <c r="BH37" s="318" t="s">
        <v>416</v>
      </c>
      <c r="BI37" s="318" t="s">
        <v>418</v>
      </c>
      <c r="BJ37" s="318" t="s">
        <v>421</v>
      </c>
      <c r="BK37" s="318" t="s">
        <v>426</v>
      </c>
      <c r="BL37" s="318" t="s">
        <v>425</v>
      </c>
      <c r="BM37" s="318" t="s">
        <v>428</v>
      </c>
      <c r="BN37" s="318" t="s">
        <v>430</v>
      </c>
      <c r="BO37" s="318" t="s">
        <v>433</v>
      </c>
      <c r="BP37" s="318" t="s">
        <v>447</v>
      </c>
      <c r="BQ37" s="318" t="s">
        <v>451</v>
      </c>
      <c r="BR37" s="318" t="s">
        <v>452</v>
      </c>
      <c r="BS37" s="318" t="s">
        <v>454</v>
      </c>
      <c r="BT37" s="318" t="s">
        <v>459</v>
      </c>
      <c r="BU37" s="318" t="s">
        <v>461</v>
      </c>
      <c r="BV37" s="318" t="s">
        <v>464</v>
      </c>
      <c r="BW37" s="318" t="s">
        <v>465</v>
      </c>
      <c r="BX37" s="318" t="s">
        <v>469</v>
      </c>
      <c r="BY37" s="318" t="s">
        <v>477</v>
      </c>
      <c r="BZ37" s="318" t="s">
        <v>479</v>
      </c>
      <c r="CA37" s="318" t="s">
        <v>482</v>
      </c>
      <c r="CB37" s="318" t="s">
        <v>484</v>
      </c>
      <c r="CC37" s="318" t="s">
        <v>486</v>
      </c>
      <c r="CD37" s="318" t="s">
        <v>487</v>
      </c>
      <c r="CE37" s="318" t="s">
        <v>490</v>
      </c>
      <c r="CF37" s="318" t="s">
        <v>492</v>
      </c>
      <c r="CG37" s="318" t="s">
        <v>494</v>
      </c>
      <c r="CH37" s="318" t="s">
        <v>496</v>
      </c>
      <c r="CI37" s="318" t="s">
        <v>498</v>
      </c>
      <c r="CJ37" s="318" t="s">
        <v>500</v>
      </c>
      <c r="CK37" s="318" t="s">
        <v>502</v>
      </c>
      <c r="CL37" s="318" t="s">
        <v>504</v>
      </c>
      <c r="CM37" s="318" t="s">
        <v>507</v>
      </c>
      <c r="CN37" s="318" t="s">
        <v>513</v>
      </c>
      <c r="CO37" s="318" t="s">
        <v>515</v>
      </c>
      <c r="CP37" s="318" t="s">
        <v>518</v>
      </c>
      <c r="CQ37" s="318" t="s">
        <v>519</v>
      </c>
      <c r="CR37" s="318" t="s">
        <v>521</v>
      </c>
      <c r="CS37" s="318" t="s">
        <v>527</v>
      </c>
      <c r="CT37" s="318" t="s">
        <v>529</v>
      </c>
      <c r="CU37" s="318" t="s">
        <v>531</v>
      </c>
      <c r="CV37" s="318" t="s">
        <v>533</v>
      </c>
      <c r="CW37" s="318" t="s">
        <v>535</v>
      </c>
      <c r="CX37" s="318" t="s">
        <v>537</v>
      </c>
      <c r="CY37" s="318" t="s">
        <v>539</v>
      </c>
      <c r="CZ37" s="318" t="s">
        <v>542</v>
      </c>
      <c r="DA37" s="318" t="s">
        <v>543</v>
      </c>
      <c r="DB37" s="323" t="s">
        <v>1</v>
      </c>
      <c r="DC37" s="323"/>
      <c r="DD37" s="323" t="s">
        <v>2</v>
      </c>
      <c r="DE37" s="323"/>
    </row>
    <row r="38" spans="1:111" ht="22.5" customHeight="1">
      <c r="A38" s="325"/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36"/>
      <c r="R38" s="327"/>
      <c r="S38" s="327"/>
      <c r="T38" s="327"/>
      <c r="U38" s="327"/>
      <c r="V38" s="327"/>
      <c r="W38" s="327"/>
      <c r="X38" s="327"/>
      <c r="Y38" s="327"/>
      <c r="Z38" s="327"/>
      <c r="AA38" s="327"/>
      <c r="AB38" s="327"/>
      <c r="AC38" s="327"/>
      <c r="AD38" s="327"/>
      <c r="AE38" s="327"/>
      <c r="AF38" s="327"/>
      <c r="AG38" s="327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2"/>
      <c r="AS38" s="322"/>
      <c r="AT38" s="322"/>
      <c r="AU38" s="327"/>
      <c r="AV38" s="327"/>
      <c r="AW38" s="327"/>
      <c r="AX38" s="327"/>
      <c r="AY38" s="332"/>
      <c r="AZ38" s="332"/>
      <c r="BA38" s="332"/>
      <c r="BB38" s="322"/>
      <c r="BC38" s="322"/>
      <c r="BD38" s="322"/>
      <c r="BE38" s="322"/>
      <c r="BF38" s="322"/>
      <c r="BG38" s="322"/>
      <c r="BH38" s="322"/>
      <c r="BI38" s="322"/>
      <c r="BJ38" s="322"/>
      <c r="BK38" s="322"/>
      <c r="BL38" s="319"/>
      <c r="BM38" s="319"/>
      <c r="BN38" s="319"/>
      <c r="BO38" s="319"/>
      <c r="BP38" s="319"/>
      <c r="BQ38" s="319"/>
      <c r="BR38" s="319"/>
      <c r="BS38" s="319"/>
      <c r="BT38" s="319"/>
      <c r="BU38" s="319"/>
      <c r="BV38" s="319"/>
      <c r="BW38" s="319"/>
      <c r="BX38" s="319"/>
      <c r="BY38" s="319"/>
      <c r="BZ38" s="319"/>
      <c r="CA38" s="319"/>
      <c r="CB38" s="319"/>
      <c r="CC38" s="319"/>
      <c r="CD38" s="319"/>
      <c r="CE38" s="319"/>
      <c r="CF38" s="319"/>
      <c r="CG38" s="319"/>
      <c r="CH38" s="319"/>
      <c r="CI38" s="319"/>
      <c r="CJ38" s="319"/>
      <c r="CK38" s="319"/>
      <c r="CL38" s="319"/>
      <c r="CM38" s="319"/>
      <c r="CN38" s="319"/>
      <c r="CO38" s="319"/>
      <c r="CP38" s="319"/>
      <c r="CQ38" s="319"/>
      <c r="CR38" s="319"/>
      <c r="CS38" s="319"/>
      <c r="CT38" s="319"/>
      <c r="CU38" s="319"/>
      <c r="CV38" s="319"/>
      <c r="CW38" s="319"/>
      <c r="CX38" s="319"/>
      <c r="CY38" s="319"/>
      <c r="CZ38" s="319"/>
      <c r="DA38" s="319"/>
      <c r="DB38" s="241" t="s">
        <v>3</v>
      </c>
      <c r="DC38" s="241" t="s">
        <v>4</v>
      </c>
      <c r="DD38" s="241" t="s">
        <v>3</v>
      </c>
      <c r="DE38" s="241" t="s">
        <v>4</v>
      </c>
    </row>
    <row r="39" spans="1:111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29">SUM(P40:P43)</f>
        <v>61512</v>
      </c>
      <c r="Q39" s="3">
        <f t="shared" ref="Q39:S39" si="130">SUM(Q40:Q43)</f>
        <v>56413</v>
      </c>
      <c r="R39" s="3">
        <f t="shared" si="130"/>
        <v>59313</v>
      </c>
      <c r="S39" s="3">
        <f t="shared" si="130"/>
        <v>61063</v>
      </c>
      <c r="T39" s="3">
        <f t="shared" ref="T39" si="131">SUM(T40:T43)</f>
        <v>61679</v>
      </c>
      <c r="U39" s="3">
        <f t="shared" ref="U39:V39" si="132">SUM(U40:U43)</f>
        <v>60313</v>
      </c>
      <c r="V39" s="3">
        <f t="shared" si="132"/>
        <v>56859</v>
      </c>
      <c r="W39" s="3">
        <f t="shared" ref="W39:Y39" si="133">SUM(W40:W43)</f>
        <v>57108</v>
      </c>
      <c r="X39" s="3">
        <f t="shared" si="133"/>
        <v>54282</v>
      </c>
      <c r="Y39" s="3">
        <f t="shared" si="133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34">SUM(AC40:AC43)</f>
        <v>57330</v>
      </c>
      <c r="AD39" s="120">
        <f t="shared" si="134"/>
        <v>59104</v>
      </c>
      <c r="AE39" s="120">
        <f t="shared" si="134"/>
        <v>60903</v>
      </c>
      <c r="AF39" s="120">
        <f t="shared" si="134"/>
        <v>58004</v>
      </c>
      <c r="AG39" s="120">
        <f t="shared" si="134"/>
        <v>59583</v>
      </c>
      <c r="AH39" s="120">
        <f t="shared" ref="AH39:AK39" si="135">SUM(AH40:AH43)</f>
        <v>59836</v>
      </c>
      <c r="AI39" s="120">
        <f t="shared" si="135"/>
        <v>62050</v>
      </c>
      <c r="AJ39" s="120">
        <f t="shared" si="135"/>
        <v>63132</v>
      </c>
      <c r="AK39" s="120">
        <f t="shared" si="135"/>
        <v>62370</v>
      </c>
      <c r="AL39" s="120">
        <f t="shared" si="134"/>
        <v>60596</v>
      </c>
      <c r="AM39" s="120">
        <f t="shared" ref="AM39:AS39" si="136">SUM(AM40:AM43)</f>
        <v>60502</v>
      </c>
      <c r="AN39" s="120">
        <f t="shared" ref="AN39:AP39" si="137">SUM(AN40:AN43)</f>
        <v>60122</v>
      </c>
      <c r="AO39" s="120">
        <f t="shared" si="137"/>
        <v>58838</v>
      </c>
      <c r="AP39" s="120">
        <f t="shared" si="137"/>
        <v>59162</v>
      </c>
      <c r="AQ39" s="120">
        <f t="shared" si="136"/>
        <v>59614</v>
      </c>
      <c r="AR39" s="120">
        <f t="shared" ref="AR39" si="138">SUM(AR40:AR43)</f>
        <v>62147</v>
      </c>
      <c r="AS39" s="120">
        <f t="shared" si="136"/>
        <v>62041</v>
      </c>
      <c r="AT39" s="174">
        <v>62741</v>
      </c>
      <c r="AU39" s="181">
        <f t="shared" ref="AU39:BB39" si="139">SUM(AU40:AU43)</f>
        <v>63705</v>
      </c>
      <c r="AV39" s="181">
        <f t="shared" si="139"/>
        <v>62529</v>
      </c>
      <c r="AW39" s="181">
        <f t="shared" si="139"/>
        <v>62385</v>
      </c>
      <c r="AX39" s="181">
        <f t="shared" si="139"/>
        <v>60062</v>
      </c>
      <c r="AY39" s="181">
        <f t="shared" si="139"/>
        <v>56098</v>
      </c>
      <c r="AZ39" s="181">
        <f t="shared" ref="AZ39" si="140">SUM(AZ40:AZ43)</f>
        <v>53561</v>
      </c>
      <c r="BA39" s="181">
        <f t="shared" si="139"/>
        <v>47797</v>
      </c>
      <c r="BB39" s="181">
        <f t="shared" si="139"/>
        <v>43268</v>
      </c>
      <c r="BC39" s="181">
        <f t="shared" ref="BC39:BE39" si="141">SUM(BC40:BC43)</f>
        <v>39456</v>
      </c>
      <c r="BD39" s="181">
        <f t="shared" ref="BD39" si="142">SUM(BD40:BD43)</f>
        <v>38304</v>
      </c>
      <c r="BE39" s="181">
        <f t="shared" si="141"/>
        <v>36629</v>
      </c>
      <c r="BF39" s="181">
        <f t="shared" ref="BF39:BG39" si="143">SUM(BF40:BF43)</f>
        <v>33894</v>
      </c>
      <c r="BG39" s="181">
        <f t="shared" si="143"/>
        <v>29262</v>
      </c>
      <c r="BH39" s="181">
        <f t="shared" ref="BH39:BI39" si="144">SUM(BH40:BH43)</f>
        <v>28883</v>
      </c>
      <c r="BI39" s="181">
        <f t="shared" si="144"/>
        <v>28831</v>
      </c>
      <c r="BJ39" s="181">
        <f t="shared" ref="BJ39:BP39" si="145">SUM(BJ40:BJ43)</f>
        <v>28309</v>
      </c>
      <c r="BK39" s="181">
        <f t="shared" si="145"/>
        <v>26703</v>
      </c>
      <c r="BL39" s="181">
        <f t="shared" si="145"/>
        <v>23620</v>
      </c>
      <c r="BM39" s="181">
        <f t="shared" si="145"/>
        <v>19005</v>
      </c>
      <c r="BN39" s="181">
        <f t="shared" si="145"/>
        <v>17130</v>
      </c>
      <c r="BO39" s="181">
        <f t="shared" si="145"/>
        <v>15786</v>
      </c>
      <c r="BP39" s="181">
        <f t="shared" si="145"/>
        <v>15270</v>
      </c>
      <c r="BQ39" s="181">
        <f t="shared" ref="BQ39:BR39" si="146">SUM(BQ40:BQ43)</f>
        <v>15798</v>
      </c>
      <c r="BR39" s="181">
        <f t="shared" si="146"/>
        <v>15660</v>
      </c>
      <c r="BS39" s="181">
        <f t="shared" ref="BS39:BT39" si="147">SUM(BS40:BS43)</f>
        <v>16289</v>
      </c>
      <c r="BT39" s="181">
        <f t="shared" si="147"/>
        <v>15198</v>
      </c>
      <c r="BU39" s="181">
        <f t="shared" ref="BU39:BV39" si="148">SUM(BU40:BU43)</f>
        <v>14864</v>
      </c>
      <c r="BV39" s="181">
        <f t="shared" si="148"/>
        <v>13842</v>
      </c>
      <c r="BW39" s="181">
        <f t="shared" ref="BW39:BX39" si="149">SUM(BW40:BW43)</f>
        <v>14075</v>
      </c>
      <c r="BX39" s="242">
        <f t="shared" si="149"/>
        <v>14094</v>
      </c>
      <c r="BY39" s="242">
        <f t="shared" ref="BY39:BZ39" si="150">SUM(BY40:BY43)</f>
        <v>17710</v>
      </c>
      <c r="BZ39" s="242">
        <f t="shared" si="150"/>
        <v>21727</v>
      </c>
      <c r="CA39" s="242">
        <f t="shared" ref="CA39:CB39" si="151">SUM(CA40:CA43)</f>
        <v>25254</v>
      </c>
      <c r="CB39" s="242">
        <f t="shared" si="151"/>
        <v>27974</v>
      </c>
      <c r="CC39" s="242">
        <f t="shared" ref="CC39:CE39" si="152">SUM(CC40:CC43)</f>
        <v>27180</v>
      </c>
      <c r="CD39" s="242">
        <f t="shared" si="152"/>
        <v>27375</v>
      </c>
      <c r="CE39" s="242">
        <f t="shared" si="152"/>
        <v>27910</v>
      </c>
      <c r="CF39" s="242">
        <f t="shared" ref="CF39:CG39" si="153">SUM(CF40:CF43)</f>
        <v>31284</v>
      </c>
      <c r="CG39" s="242">
        <f t="shared" si="153"/>
        <v>32722</v>
      </c>
      <c r="CH39" s="242">
        <f t="shared" ref="CH39:CI39" si="154">SUM(CH40:CH43)</f>
        <v>41604</v>
      </c>
      <c r="CI39" s="242">
        <f t="shared" si="154"/>
        <v>47217</v>
      </c>
      <c r="CJ39" s="242">
        <f t="shared" ref="CJ39:CO39" si="155">SUM(CJ40:CJ43)</f>
        <v>58027</v>
      </c>
      <c r="CK39" s="242">
        <f t="shared" si="155"/>
        <v>68148</v>
      </c>
      <c r="CL39" s="242">
        <f t="shared" si="155"/>
        <v>75359</v>
      </c>
      <c r="CM39" s="242">
        <f t="shared" si="155"/>
        <v>75438</v>
      </c>
      <c r="CN39" s="242">
        <f t="shared" si="155"/>
        <v>72104</v>
      </c>
      <c r="CO39" s="242">
        <f t="shared" si="155"/>
        <v>71365</v>
      </c>
      <c r="CP39" s="242">
        <f t="shared" ref="CP39:CQ39" si="156">SUM(CP40:CP43)</f>
        <v>68865</v>
      </c>
      <c r="CQ39" s="242">
        <f t="shared" si="156"/>
        <v>66388</v>
      </c>
      <c r="CR39" s="242">
        <f t="shared" ref="CR39:CS39" si="157">SUM(CR40:CR43)</f>
        <v>63087</v>
      </c>
      <c r="CS39" s="242">
        <f t="shared" si="157"/>
        <v>61811</v>
      </c>
      <c r="CT39" s="242">
        <f t="shared" ref="CT39:CW39" si="158">SUM(CT40:CT43)</f>
        <v>59806</v>
      </c>
      <c r="CU39" s="242">
        <f t="shared" si="158"/>
        <v>58299</v>
      </c>
      <c r="CV39" s="242">
        <f t="shared" si="158"/>
        <v>57925</v>
      </c>
      <c r="CW39" s="242">
        <f t="shared" si="158"/>
        <v>62489</v>
      </c>
      <c r="CX39" s="242">
        <f t="shared" ref="CX39:CY39" si="159">SUM(CX40:CX43)</f>
        <v>63755</v>
      </c>
      <c r="CY39" s="242">
        <f t="shared" si="159"/>
        <v>64874</v>
      </c>
      <c r="CZ39" s="242">
        <f t="shared" ref="CZ39:DA39" si="160">SUM(CZ40:CZ43)</f>
        <v>64964</v>
      </c>
      <c r="DA39" s="242">
        <f t="shared" si="160"/>
        <v>71997</v>
      </c>
      <c r="DB39" s="237">
        <f>DA39-CO39</f>
        <v>632</v>
      </c>
      <c r="DC39" s="168">
        <f>IFERROR(DB39/CO39,"0.0"%)</f>
        <v>8.8558817347439214E-3</v>
      </c>
      <c r="DD39" s="3">
        <f>DA39-CZ39</f>
        <v>7033</v>
      </c>
      <c r="DE39" s="168">
        <f>DA39/CZ39-1</f>
        <v>0.1082599593621083</v>
      </c>
      <c r="DF39" s="213"/>
      <c r="DG39" s="213"/>
    </row>
    <row r="40" spans="1:111" ht="22.5" customHeight="1">
      <c r="A40" s="239" t="s">
        <v>506</v>
      </c>
      <c r="B40" s="320">
        <v>7481</v>
      </c>
      <c r="C40" s="320">
        <v>6807</v>
      </c>
      <c r="D40" s="320">
        <v>8162</v>
      </c>
      <c r="E40" s="320">
        <v>9417</v>
      </c>
      <c r="F40" s="320">
        <v>7049</v>
      </c>
      <c r="G40" s="320">
        <v>6003</v>
      </c>
      <c r="H40" s="320">
        <v>5764</v>
      </c>
      <c r="I40" s="320">
        <v>7294</v>
      </c>
      <c r="J40" s="320">
        <v>5851</v>
      </c>
      <c r="K40" s="320">
        <v>4703</v>
      </c>
      <c r="L40" s="320">
        <v>4998</v>
      </c>
      <c r="M40" s="320">
        <v>5509</v>
      </c>
      <c r="N40" s="320">
        <v>6104</v>
      </c>
      <c r="O40" s="320">
        <v>5932</v>
      </c>
      <c r="P40" s="320">
        <v>9336</v>
      </c>
      <c r="Q40" s="320">
        <v>9128</v>
      </c>
      <c r="R40" s="320">
        <v>8991</v>
      </c>
      <c r="S40" s="320">
        <v>8768</v>
      </c>
      <c r="T40" s="320">
        <v>8849</v>
      </c>
      <c r="U40" s="320">
        <v>8434</v>
      </c>
      <c r="V40" s="320">
        <v>8080</v>
      </c>
      <c r="W40" s="320">
        <v>8283</v>
      </c>
      <c r="X40" s="320">
        <v>8063</v>
      </c>
      <c r="Y40" s="320">
        <v>9059</v>
      </c>
      <c r="Z40" s="320">
        <v>8677</v>
      </c>
      <c r="AA40" s="320">
        <v>8849</v>
      </c>
      <c r="AB40" s="320">
        <v>9067</v>
      </c>
      <c r="AC40" s="320">
        <v>9919</v>
      </c>
      <c r="AD40" s="320">
        <v>9574</v>
      </c>
      <c r="AE40" s="320">
        <v>9764</v>
      </c>
      <c r="AF40" s="320">
        <v>8912</v>
      </c>
      <c r="AG40" s="320">
        <v>8999</v>
      </c>
      <c r="AH40" s="320">
        <v>8946</v>
      </c>
      <c r="AI40" s="320">
        <v>9105</v>
      </c>
      <c r="AJ40" s="320">
        <v>9301</v>
      </c>
      <c r="AK40" s="320">
        <v>9428</v>
      </c>
      <c r="AL40" s="320">
        <v>9164</v>
      </c>
      <c r="AM40" s="320">
        <v>9736</v>
      </c>
      <c r="AN40" s="320">
        <v>9600</v>
      </c>
      <c r="AO40" s="320">
        <v>9308</v>
      </c>
      <c r="AP40" s="320">
        <v>9562</v>
      </c>
      <c r="AQ40" s="320">
        <v>9736</v>
      </c>
      <c r="AR40" s="320">
        <v>10154</v>
      </c>
      <c r="AS40" s="320">
        <v>10737</v>
      </c>
      <c r="AT40" s="320">
        <v>10289</v>
      </c>
      <c r="AU40" s="320">
        <v>10300</v>
      </c>
      <c r="AV40" s="320">
        <v>10222</v>
      </c>
      <c r="AW40" s="320">
        <v>10166</v>
      </c>
      <c r="AX40" s="320">
        <v>10203</v>
      </c>
      <c r="AY40" s="320">
        <v>9347</v>
      </c>
      <c r="AZ40" s="320">
        <v>9324</v>
      </c>
      <c r="BA40" s="320">
        <v>9044</v>
      </c>
      <c r="BB40" s="320">
        <v>8700</v>
      </c>
      <c r="BC40" s="320">
        <v>8735</v>
      </c>
      <c r="BD40" s="320">
        <v>8579</v>
      </c>
      <c r="BE40" s="320">
        <v>8218</v>
      </c>
      <c r="BF40" s="320">
        <v>7808</v>
      </c>
      <c r="BG40" s="320">
        <v>6447</v>
      </c>
      <c r="BH40" s="320">
        <v>6646</v>
      </c>
      <c r="BI40" s="320">
        <v>6132</v>
      </c>
      <c r="BJ40" s="320">
        <v>6110</v>
      </c>
      <c r="BK40" s="320">
        <v>6025</v>
      </c>
      <c r="BL40" s="320">
        <v>5338</v>
      </c>
      <c r="BM40" s="320">
        <v>4640</v>
      </c>
      <c r="BN40" s="320">
        <v>4342</v>
      </c>
      <c r="BO40" s="320">
        <v>4272</v>
      </c>
      <c r="BP40" s="320">
        <v>4377</v>
      </c>
      <c r="BQ40" s="320">
        <v>4237</v>
      </c>
      <c r="BR40" s="320">
        <v>4203</v>
      </c>
      <c r="BS40" s="320">
        <v>4679</v>
      </c>
      <c r="BT40" s="320">
        <v>4228</v>
      </c>
      <c r="BU40" s="320">
        <v>4129</v>
      </c>
      <c r="BV40" s="320">
        <v>4249</v>
      </c>
      <c r="BW40" s="320">
        <v>5441</v>
      </c>
      <c r="BX40" s="243">
        <v>1607</v>
      </c>
      <c r="BY40" s="243">
        <v>1710</v>
      </c>
      <c r="BZ40" s="243">
        <v>1984</v>
      </c>
      <c r="CA40" s="243">
        <v>2009</v>
      </c>
      <c r="CB40" s="243">
        <v>2176</v>
      </c>
      <c r="CC40" s="243">
        <v>2280</v>
      </c>
      <c r="CD40" s="243">
        <v>2356</v>
      </c>
      <c r="CE40" s="243">
        <v>2322</v>
      </c>
      <c r="CF40" s="243">
        <v>2352</v>
      </c>
      <c r="CG40" s="243">
        <v>2402</v>
      </c>
      <c r="CH40" s="243">
        <v>2265</v>
      </c>
      <c r="CI40" s="243">
        <v>2457</v>
      </c>
      <c r="CJ40" s="243">
        <v>2441</v>
      </c>
      <c r="CK40" s="243">
        <v>2462</v>
      </c>
      <c r="CL40" s="250">
        <v>2392</v>
      </c>
      <c r="CM40" s="253">
        <v>3151</v>
      </c>
      <c r="CN40" s="259">
        <v>2550</v>
      </c>
      <c r="CO40" s="289">
        <v>2451</v>
      </c>
      <c r="CP40" s="292">
        <v>2416</v>
      </c>
      <c r="CQ40" s="293">
        <v>2380</v>
      </c>
      <c r="CR40" s="294">
        <v>2300</v>
      </c>
      <c r="CS40" s="301">
        <v>2369</v>
      </c>
      <c r="CT40" s="309">
        <v>2255</v>
      </c>
      <c r="CU40" s="310">
        <v>2314</v>
      </c>
      <c r="CV40" s="311">
        <v>2256</v>
      </c>
      <c r="CW40" s="312">
        <v>2228</v>
      </c>
      <c r="CX40" s="313">
        <v>2246</v>
      </c>
      <c r="CY40" s="315">
        <v>2245</v>
      </c>
      <c r="CZ40" s="316">
        <v>2182</v>
      </c>
      <c r="DA40" s="317">
        <v>2149</v>
      </c>
      <c r="DB40" s="237">
        <f t="shared" ref="DB40:DB43" si="161">DA40-CO40</f>
        <v>-302</v>
      </c>
      <c r="DC40" s="168">
        <f t="shared" ref="DC40:DC43" si="162">IFERROR(DB40/CO40,"0.0"%)</f>
        <v>-0.12321501427988577</v>
      </c>
      <c r="DD40" s="3">
        <f t="shared" ref="DD40:DD43" si="163">DA40-CZ40</f>
        <v>-33</v>
      </c>
      <c r="DE40" s="168">
        <f t="shared" ref="DE40:DE43" si="164">DA40/CZ40-1</f>
        <v>-1.5123739688359339E-2</v>
      </c>
      <c r="DF40" s="213"/>
      <c r="DG40" s="213"/>
    </row>
    <row r="41" spans="1:111" ht="22.5" customHeight="1">
      <c r="A41" s="51" t="s">
        <v>472</v>
      </c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244">
        <v>2435</v>
      </c>
      <c r="BY41" s="244">
        <v>2479</v>
      </c>
      <c r="BZ41" s="244">
        <v>3408</v>
      </c>
      <c r="CA41" s="244">
        <v>3765</v>
      </c>
      <c r="CB41" s="244">
        <v>4168</v>
      </c>
      <c r="CC41" s="244">
        <v>3698</v>
      </c>
      <c r="CD41" s="244">
        <v>3953</v>
      </c>
      <c r="CE41" s="244">
        <v>3991</v>
      </c>
      <c r="CF41" s="244">
        <v>4285</v>
      </c>
      <c r="CG41" s="244">
        <v>4584</v>
      </c>
      <c r="CH41" s="244">
        <v>5675</v>
      </c>
      <c r="CI41" s="244">
        <v>6540</v>
      </c>
      <c r="CJ41" s="244">
        <v>6769</v>
      </c>
      <c r="CK41" s="244">
        <v>8005</v>
      </c>
      <c r="CL41" s="244">
        <v>8809</v>
      </c>
      <c r="CM41" s="244">
        <v>9288</v>
      </c>
      <c r="CN41" s="290">
        <v>9044</v>
      </c>
      <c r="CO41" s="290">
        <v>8723</v>
      </c>
      <c r="CP41" s="290">
        <v>8383</v>
      </c>
      <c r="CQ41" s="290">
        <v>7604</v>
      </c>
      <c r="CR41" s="290">
        <v>6699</v>
      </c>
      <c r="CS41" s="290">
        <v>6484</v>
      </c>
      <c r="CT41" s="290">
        <v>6446</v>
      </c>
      <c r="CU41" s="290">
        <v>6529</v>
      </c>
      <c r="CV41" s="290">
        <v>6671</v>
      </c>
      <c r="CW41" s="290">
        <v>7199</v>
      </c>
      <c r="CX41" s="290">
        <v>7298</v>
      </c>
      <c r="CY41" s="290">
        <v>7632</v>
      </c>
      <c r="CZ41" s="290">
        <v>7452</v>
      </c>
      <c r="DA41" s="290">
        <v>7978</v>
      </c>
      <c r="DB41" s="237">
        <f t="shared" si="161"/>
        <v>-745</v>
      </c>
      <c r="DC41" s="168">
        <f t="shared" si="162"/>
        <v>-8.540639688180672E-2</v>
      </c>
      <c r="DD41" s="3">
        <f t="shared" si="163"/>
        <v>526</v>
      </c>
      <c r="DE41" s="168">
        <f t="shared" si="164"/>
        <v>7.0585077831454734E-2</v>
      </c>
      <c r="DF41" s="213"/>
      <c r="DG41" s="213"/>
    </row>
    <row r="42" spans="1:111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1">
        <v>51901</v>
      </c>
      <c r="CO42" s="291">
        <v>51526</v>
      </c>
      <c r="CP42" s="291">
        <v>49673</v>
      </c>
      <c r="CQ42" s="291">
        <v>48174</v>
      </c>
      <c r="CR42" s="291">
        <v>46237</v>
      </c>
      <c r="CS42" s="291">
        <v>44988</v>
      </c>
      <c r="CT42" s="291">
        <v>42904</v>
      </c>
      <c r="CU42" s="291">
        <v>41670</v>
      </c>
      <c r="CV42" s="291">
        <v>41364</v>
      </c>
      <c r="CW42" s="291">
        <v>44429</v>
      </c>
      <c r="CX42" s="291">
        <v>45493</v>
      </c>
      <c r="CY42" s="291">
        <v>46434</v>
      </c>
      <c r="CZ42" s="291">
        <v>46872</v>
      </c>
      <c r="DA42" s="291">
        <v>52400</v>
      </c>
      <c r="DB42" s="237">
        <f t="shared" si="161"/>
        <v>874</v>
      </c>
      <c r="DC42" s="168">
        <f t="shared" si="162"/>
        <v>1.6962310289950704E-2</v>
      </c>
      <c r="DD42" s="3">
        <f t="shared" si="163"/>
        <v>5528</v>
      </c>
      <c r="DE42" s="168">
        <f t="shared" si="164"/>
        <v>0.11793821471240817</v>
      </c>
      <c r="DF42" s="213"/>
      <c r="DG42" s="213"/>
    </row>
    <row r="43" spans="1:111" ht="22.5" customHeight="1">
      <c r="A43" s="240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5">
        <v>8458</v>
      </c>
      <c r="DA43" s="5">
        <v>9470</v>
      </c>
      <c r="DB43" s="237">
        <f t="shared" si="161"/>
        <v>805</v>
      </c>
      <c r="DC43" s="168">
        <f t="shared" si="162"/>
        <v>9.290248124639354E-2</v>
      </c>
      <c r="DD43" s="3">
        <f t="shared" si="163"/>
        <v>1012</v>
      </c>
      <c r="DE43" s="168">
        <f t="shared" si="164"/>
        <v>0.11965003546937814</v>
      </c>
      <c r="DF43" s="213"/>
      <c r="DG43" s="213"/>
    </row>
    <row r="44" spans="1:111" ht="22.5" customHeight="1">
      <c r="CK44" t="s">
        <v>512</v>
      </c>
    </row>
    <row r="45" spans="1:111" ht="22.5" customHeight="1">
      <c r="DB45" s="238"/>
    </row>
  </sheetData>
  <mergeCells count="395">
    <mergeCell ref="DA3:DA4"/>
    <mergeCell ref="DA12:DA13"/>
    <mergeCell ref="DA37:DA38"/>
    <mergeCell ref="CY3:CY4"/>
    <mergeCell ref="CY12:CY13"/>
    <mergeCell ref="CY37:CY38"/>
    <mergeCell ref="CW12:CW13"/>
    <mergeCell ref="CW37:CW38"/>
    <mergeCell ref="CQ37:CQ38"/>
    <mergeCell ref="CD3:CD4"/>
    <mergeCell ref="CB3:CB4"/>
    <mergeCell ref="CI12:CI13"/>
    <mergeCell ref="CP3:CP4"/>
    <mergeCell ref="CP12:CP13"/>
    <mergeCell ref="CP37:CP38"/>
    <mergeCell ref="CO3:CO4"/>
    <mergeCell ref="CO12:CO13"/>
    <mergeCell ref="CO37:CO38"/>
    <mergeCell ref="CV3:CV4"/>
    <mergeCell ref="CV12:CV13"/>
    <mergeCell ref="CV37:CV38"/>
    <mergeCell ref="CU3:CU4"/>
    <mergeCell ref="CU12:CU13"/>
    <mergeCell ref="CU37:CU38"/>
    <mergeCell ref="CQ12:CQ13"/>
    <mergeCell ref="CX3:CX4"/>
    <mergeCell ref="CX12:CX13"/>
    <mergeCell ref="BS3:BS4"/>
    <mergeCell ref="BO3:BO4"/>
    <mergeCell ref="BO12:BO13"/>
    <mergeCell ref="BS37:BS38"/>
    <mergeCell ref="CL3:CL4"/>
    <mergeCell ref="CN3:CN4"/>
    <mergeCell ref="CM3:CM4"/>
    <mergeCell ref="CM37:CM38"/>
    <mergeCell ref="CJ3:CJ4"/>
    <mergeCell ref="BS12:BS13"/>
    <mergeCell ref="CJ37:CJ38"/>
    <mergeCell ref="BP12:BP13"/>
    <mergeCell ref="BO37:BO38"/>
    <mergeCell ref="BQ37:BQ38"/>
    <mergeCell ref="BP3:BP4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DB12:DC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DD37:DE37"/>
    <mergeCell ref="DD3:DE3"/>
    <mergeCell ref="BY3:BY4"/>
    <mergeCell ref="BY12:BY13"/>
    <mergeCell ref="BY37:BY38"/>
    <mergeCell ref="CE3:CE4"/>
    <mergeCell ref="CE12:CE13"/>
    <mergeCell ref="CE37:CE38"/>
    <mergeCell ref="DD12:DE12"/>
    <mergeCell ref="DB3:DC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DB37:DC37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N12:BN13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CW3:CW4"/>
    <mergeCell ref="BF37:BF38"/>
    <mergeCell ref="BF3:BF4"/>
    <mergeCell ref="BQ3:BQ4"/>
    <mergeCell ref="BQ12:BQ13"/>
    <mergeCell ref="BR3:BR4"/>
    <mergeCell ref="BR12:BR13"/>
    <mergeCell ref="CT3:CT4"/>
    <mergeCell ref="CT12:CT13"/>
    <mergeCell ref="CT37:CT38"/>
    <mergeCell ref="CS3:CS4"/>
    <mergeCell ref="CS12:CS13"/>
    <mergeCell ref="CS37:CS38"/>
    <mergeCell ref="CR12:CR13"/>
    <mergeCell ref="BN37:BN38"/>
    <mergeCell ref="BM37:BM38"/>
    <mergeCell ref="BL37:BL38"/>
    <mergeCell ref="BK3:BK4"/>
    <mergeCell ref="BP37:BP38"/>
    <mergeCell ref="BK37:BK38"/>
    <mergeCell ref="BJ3:BJ4"/>
    <mergeCell ref="BJ12:BJ13"/>
    <mergeCell ref="BK12:BK13"/>
    <mergeCell ref="BN3:BN4"/>
    <mergeCell ref="CZ3:CZ4"/>
    <mergeCell ref="CZ12:CZ13"/>
    <mergeCell ref="CZ37:CZ38"/>
    <mergeCell ref="CX37:CX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CR37:CR38"/>
    <mergeCell ref="CR3:CR4"/>
    <mergeCell ref="CQ3:CQ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5" sqref="I5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38" t="s">
        <v>30</v>
      </c>
      <c r="B4" s="339" t="s">
        <v>31</v>
      </c>
      <c r="C4" s="342" t="s">
        <v>6</v>
      </c>
      <c r="D4" s="340" t="s">
        <v>5</v>
      </c>
      <c r="E4" s="338"/>
      <c r="F4" s="341"/>
      <c r="G4" s="338"/>
      <c r="H4" s="338"/>
    </row>
    <row r="5" spans="1:8">
      <c r="A5" s="338"/>
      <c r="B5" s="339"/>
      <c r="C5" s="343"/>
      <c r="D5" s="245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37" t="s">
        <v>34</v>
      </c>
      <c r="B6" s="27">
        <f>SUM(B10,B18,B20,B12,B22,B24,B26,B14,B28,B30,B32,B34,B36,B38,B40,B42,B44)</f>
        <v>71997</v>
      </c>
      <c r="C6" s="28">
        <v>0</v>
      </c>
      <c r="D6" s="276">
        <f>SUM(D10,D18,D20,D12,D22,D24,D26,D14,D28,D30,D32,D34,D36,D38,D40,D42,D44)</f>
        <v>71997</v>
      </c>
      <c r="E6" s="277">
        <f t="shared" ref="D6:G7" si="0">SUM(E10,E18,E20,E12,E22,E24,E26,E14,E28,E30,E32,E34,E36,E38,E40,E42,E44)</f>
        <v>2149</v>
      </c>
      <c r="F6" s="277">
        <f t="shared" ref="F6" si="1">SUM(F10,F18,F20,F12,F22,F24,F26,F14,F28,F30,F32,F34,F36,F38,F40,F42,F44)</f>
        <v>7978</v>
      </c>
      <c r="G6" s="277">
        <f t="shared" si="0"/>
        <v>52400</v>
      </c>
      <c r="H6" s="278">
        <f>SUM(H10,H18,H20,H12,H22,H24,H26,H14,H28,H30,H32,H34,H36,H38,H40,H42,H44)</f>
        <v>9470</v>
      </c>
    </row>
    <row r="7" spans="1:8">
      <c r="A7" s="337"/>
      <c r="B7" s="29">
        <f>SUM(B11,B19,B21,B13,B23,B25,B27,B15,B29,B31,B33,B35,B37,B39,B41,B43,B45)</f>
        <v>12968</v>
      </c>
      <c r="C7" s="30">
        <v>0</v>
      </c>
      <c r="D7" s="279">
        <f t="shared" si="0"/>
        <v>12968</v>
      </c>
      <c r="E7" s="280">
        <f>SUM(E11,E19,E21,E13,E23,E25,E27,E15,E29,E31,E33,E35,E37,E39,E41,E43,E45)</f>
        <v>1569</v>
      </c>
      <c r="F7" s="280">
        <f>SUM(F11,F19,F21,F13,F23,F25,F27,F15,F29,F31,F33,F35,F37,F39,F41,F43,F45)</f>
        <v>2958</v>
      </c>
      <c r="G7" s="280">
        <f t="shared" si="0"/>
        <v>7582</v>
      </c>
      <c r="H7" s="281">
        <f>SUM(H11,H19,H21,H13,H23,H25,H27,H15,H29,H31,H33,H35,H37,H39,H41,H43,H45)</f>
        <v>859</v>
      </c>
    </row>
    <row r="8" spans="1:8">
      <c r="A8" s="337" t="s">
        <v>26</v>
      </c>
      <c r="B8" s="27">
        <f t="shared" ref="B8:H9" si="2">SUM(B10,B12,B14)</f>
        <v>14655</v>
      </c>
      <c r="C8" s="28">
        <v>0</v>
      </c>
      <c r="D8" s="276">
        <f t="shared" si="2"/>
        <v>14655</v>
      </c>
      <c r="E8" s="277">
        <f t="shared" si="2"/>
        <v>887</v>
      </c>
      <c r="F8" s="277">
        <f t="shared" ref="F8" si="3">SUM(F10,F12,F14)</f>
        <v>2011</v>
      </c>
      <c r="G8" s="277">
        <f t="shared" si="2"/>
        <v>10336</v>
      </c>
      <c r="H8" s="278">
        <f>SUM(H10,H12,H14)</f>
        <v>1421</v>
      </c>
    </row>
    <row r="9" spans="1:8">
      <c r="A9" s="337"/>
      <c r="B9" s="29">
        <f t="shared" si="2"/>
        <v>2378</v>
      </c>
      <c r="C9" s="30">
        <v>0</v>
      </c>
      <c r="D9" s="279">
        <f t="shared" si="2"/>
        <v>2378</v>
      </c>
      <c r="E9" s="280">
        <f t="shared" si="2"/>
        <v>534</v>
      </c>
      <c r="F9" s="280">
        <f t="shared" ref="F9" si="4">SUM(F11,F13,F15)</f>
        <v>704</v>
      </c>
      <c r="G9" s="280">
        <f t="shared" si="2"/>
        <v>926</v>
      </c>
      <c r="H9" s="281">
        <f t="shared" si="2"/>
        <v>214</v>
      </c>
    </row>
    <row r="10" spans="1:8">
      <c r="A10" s="337" t="s">
        <v>35</v>
      </c>
      <c r="B10" s="24">
        <f t="shared" ref="B10:B15" si="5">SUM(C10,D10)</f>
        <v>936</v>
      </c>
      <c r="C10" s="33">
        <v>0</v>
      </c>
      <c r="D10" s="282">
        <f t="shared" ref="D10:D15" si="6">SUM(E10:H10)</f>
        <v>936</v>
      </c>
      <c r="E10" s="283">
        <v>349</v>
      </c>
      <c r="F10" s="283">
        <v>398</v>
      </c>
      <c r="G10" s="284">
        <v>166</v>
      </c>
      <c r="H10" s="283">
        <v>23</v>
      </c>
    </row>
    <row r="11" spans="1:8">
      <c r="A11" s="337"/>
      <c r="B11" s="25">
        <f t="shared" si="5"/>
        <v>499</v>
      </c>
      <c r="C11" s="246">
        <v>0</v>
      </c>
      <c r="D11" s="285">
        <f t="shared" si="6"/>
        <v>499</v>
      </c>
      <c r="E11" s="286">
        <v>237</v>
      </c>
      <c r="F11" s="286">
        <v>220</v>
      </c>
      <c r="G11" s="287">
        <v>41</v>
      </c>
      <c r="H11" s="286">
        <v>1</v>
      </c>
    </row>
    <row r="12" spans="1:8">
      <c r="A12" s="337" t="s">
        <v>38</v>
      </c>
      <c r="B12" s="24">
        <f t="shared" si="5"/>
        <v>4260</v>
      </c>
      <c r="C12" s="33">
        <v>0</v>
      </c>
      <c r="D12" s="282">
        <f t="shared" si="6"/>
        <v>4260</v>
      </c>
      <c r="E12" s="283">
        <v>36</v>
      </c>
      <c r="F12" s="283">
        <v>782</v>
      </c>
      <c r="G12" s="284">
        <v>2605</v>
      </c>
      <c r="H12" s="283">
        <v>837</v>
      </c>
    </row>
    <row r="13" spans="1:8">
      <c r="A13" s="337"/>
      <c r="B13" s="25">
        <f t="shared" si="5"/>
        <v>611</v>
      </c>
      <c r="C13" s="246">
        <v>0</v>
      </c>
      <c r="D13" s="285">
        <f t="shared" si="6"/>
        <v>611</v>
      </c>
      <c r="E13" s="286">
        <v>20</v>
      </c>
      <c r="F13" s="286">
        <v>244</v>
      </c>
      <c r="G13" s="287">
        <v>327</v>
      </c>
      <c r="H13" s="286">
        <v>20</v>
      </c>
    </row>
    <row r="14" spans="1:8">
      <c r="A14" s="337" t="s">
        <v>42</v>
      </c>
      <c r="B14" s="24">
        <f t="shared" si="5"/>
        <v>9459</v>
      </c>
      <c r="C14" s="33">
        <v>0</v>
      </c>
      <c r="D14" s="282">
        <f t="shared" si="6"/>
        <v>9459</v>
      </c>
      <c r="E14" s="283">
        <v>502</v>
      </c>
      <c r="F14" s="283">
        <v>831</v>
      </c>
      <c r="G14" s="284">
        <v>7565</v>
      </c>
      <c r="H14" s="283">
        <v>561</v>
      </c>
    </row>
    <row r="15" spans="1:8">
      <c r="A15" s="337"/>
      <c r="B15" s="25">
        <f t="shared" si="5"/>
        <v>1268</v>
      </c>
      <c r="C15" s="246">
        <v>0</v>
      </c>
      <c r="D15" s="285">
        <f t="shared" si="6"/>
        <v>1268</v>
      </c>
      <c r="E15" s="286">
        <v>277</v>
      </c>
      <c r="F15" s="286">
        <v>240</v>
      </c>
      <c r="G15" s="287">
        <v>558</v>
      </c>
      <c r="H15" s="286">
        <v>193</v>
      </c>
    </row>
    <row r="16" spans="1:8">
      <c r="A16" s="337" t="s">
        <v>329</v>
      </c>
      <c r="B16" s="27">
        <f>B18+B20+B22+B24+B26+B28+B30+B32+B34+B36+B38+B40+B42+B44</f>
        <v>57342</v>
      </c>
      <c r="C16" s="28">
        <v>0</v>
      </c>
      <c r="D16" s="278">
        <f t="shared" ref="D16:D17" si="7">D18+D20+D22+D24+D26+D28+D30+D32+D34+D36+D38+D40+D42+D44</f>
        <v>57342</v>
      </c>
      <c r="E16" s="277">
        <f>SUM(E18+E20+E22+E24+E26+E28+E30+E32+E34+E36+E38+E40+E42+E44)</f>
        <v>1262</v>
      </c>
      <c r="F16" s="277">
        <f t="shared" ref="F16:H16" si="8">SUM(F18+F20+F22+F24+F26+F28+F30+F32+F34+F36+F38+F40+F42+F44)</f>
        <v>5967</v>
      </c>
      <c r="G16" s="277">
        <f t="shared" si="8"/>
        <v>42064</v>
      </c>
      <c r="H16" s="277">
        <f t="shared" si="8"/>
        <v>8049</v>
      </c>
    </row>
    <row r="17" spans="1:9">
      <c r="A17" s="337"/>
      <c r="B17" s="29">
        <f>B19+B21+B23+B25+B27+B29+B31+B33+B35+B37+B39+B41+B43+B45</f>
        <v>10590</v>
      </c>
      <c r="C17" s="30">
        <v>0</v>
      </c>
      <c r="D17" s="281">
        <f t="shared" si="7"/>
        <v>10590</v>
      </c>
      <c r="E17" s="280">
        <f>SUM(E19+E21+E23+E25+E27+E29+E31+E33+E35+E37+E39+E41+E43+E45)</f>
        <v>1035</v>
      </c>
      <c r="F17" s="280">
        <f t="shared" ref="F17:H17" si="9">SUM(F19+F21+F23+F25+F27+F29+F31+F33+F35+F37+F39+F41+F43+F45)</f>
        <v>2254</v>
      </c>
      <c r="G17" s="280">
        <f t="shared" si="9"/>
        <v>6656</v>
      </c>
      <c r="H17" s="280">
        <f t="shared" si="9"/>
        <v>645</v>
      </c>
    </row>
    <row r="18" spans="1:9">
      <c r="A18" s="337" t="s">
        <v>36</v>
      </c>
      <c r="B18" s="24">
        <f t="shared" ref="B18:B45" si="10">SUM(C18,D18)</f>
        <v>4566</v>
      </c>
      <c r="C18" s="33">
        <v>0</v>
      </c>
      <c r="D18" s="282">
        <f t="shared" ref="D18:D45" si="11">SUM(E18:H18)</f>
        <v>4566</v>
      </c>
      <c r="E18" s="283">
        <v>136</v>
      </c>
      <c r="F18" s="283">
        <v>1768</v>
      </c>
      <c r="G18" s="284">
        <v>2629</v>
      </c>
      <c r="H18" s="283">
        <v>33</v>
      </c>
    </row>
    <row r="19" spans="1:9">
      <c r="A19" s="337"/>
      <c r="B19" s="25">
        <f t="shared" si="10"/>
        <v>1152</v>
      </c>
      <c r="C19" s="246">
        <v>0</v>
      </c>
      <c r="D19" s="285">
        <f t="shared" si="11"/>
        <v>1152</v>
      </c>
      <c r="E19" s="286">
        <v>124</v>
      </c>
      <c r="F19" s="286">
        <v>497</v>
      </c>
      <c r="G19" s="287">
        <v>512</v>
      </c>
      <c r="H19" s="286">
        <v>19</v>
      </c>
    </row>
    <row r="20" spans="1:9">
      <c r="A20" s="337" t="s">
        <v>37</v>
      </c>
      <c r="B20" s="24">
        <f t="shared" si="10"/>
        <v>9667</v>
      </c>
      <c r="C20" s="33">
        <v>0</v>
      </c>
      <c r="D20" s="282">
        <f t="shared" si="11"/>
        <v>9667</v>
      </c>
      <c r="E20" s="283">
        <v>0</v>
      </c>
      <c r="F20" s="283">
        <v>988</v>
      </c>
      <c r="G20" s="284">
        <v>7515</v>
      </c>
      <c r="H20" s="283">
        <v>1164</v>
      </c>
    </row>
    <row r="21" spans="1:9">
      <c r="A21" s="337"/>
      <c r="B21" s="25">
        <f t="shared" si="10"/>
        <v>1584</v>
      </c>
      <c r="C21" s="246">
        <v>0</v>
      </c>
      <c r="D21" s="285">
        <f t="shared" si="11"/>
        <v>1584</v>
      </c>
      <c r="E21" s="286">
        <v>0</v>
      </c>
      <c r="F21" s="286">
        <v>99</v>
      </c>
      <c r="G21" s="287">
        <v>1407</v>
      </c>
      <c r="H21" s="286">
        <v>78</v>
      </c>
      <c r="I21" s="252"/>
    </row>
    <row r="22" spans="1:9">
      <c r="A22" s="337" t="s">
        <v>39</v>
      </c>
      <c r="B22" s="24">
        <f t="shared" si="10"/>
        <v>1721</v>
      </c>
      <c r="C22" s="33">
        <v>0</v>
      </c>
      <c r="D22" s="282">
        <f t="shared" si="11"/>
        <v>1721</v>
      </c>
      <c r="E22" s="283">
        <v>0</v>
      </c>
      <c r="F22" s="283">
        <v>115</v>
      </c>
      <c r="G22" s="284">
        <v>1310</v>
      </c>
      <c r="H22" s="283">
        <v>296</v>
      </c>
    </row>
    <row r="23" spans="1:9">
      <c r="A23" s="337"/>
      <c r="B23" s="25">
        <f t="shared" si="10"/>
        <v>216</v>
      </c>
      <c r="C23" s="246">
        <v>0</v>
      </c>
      <c r="D23" s="285">
        <f t="shared" si="11"/>
        <v>216</v>
      </c>
      <c r="E23" s="286">
        <v>0</v>
      </c>
      <c r="F23" s="286">
        <v>83</v>
      </c>
      <c r="G23" s="287">
        <v>37</v>
      </c>
      <c r="H23" s="286">
        <v>96</v>
      </c>
    </row>
    <row r="24" spans="1:9">
      <c r="A24" s="337" t="s">
        <v>40</v>
      </c>
      <c r="B24" s="24">
        <f t="shared" si="10"/>
        <v>1317</v>
      </c>
      <c r="C24" s="33">
        <v>0</v>
      </c>
      <c r="D24" s="282">
        <f t="shared" si="11"/>
        <v>1317</v>
      </c>
      <c r="E24" s="288">
        <v>165</v>
      </c>
      <c r="F24" s="288">
        <v>434</v>
      </c>
      <c r="G24" s="288">
        <v>496</v>
      </c>
      <c r="H24" s="288">
        <v>222</v>
      </c>
    </row>
    <row r="25" spans="1:9">
      <c r="A25" s="337"/>
      <c r="B25" s="25">
        <f t="shared" si="10"/>
        <v>361</v>
      </c>
      <c r="C25" s="246">
        <v>0</v>
      </c>
      <c r="D25" s="285">
        <f t="shared" si="11"/>
        <v>361</v>
      </c>
      <c r="E25" s="286">
        <v>159</v>
      </c>
      <c r="F25" s="286">
        <v>160</v>
      </c>
      <c r="G25" s="287">
        <v>42</v>
      </c>
      <c r="H25" s="286">
        <v>0</v>
      </c>
    </row>
    <row r="26" spans="1:9">
      <c r="A26" s="337" t="s">
        <v>41</v>
      </c>
      <c r="B26" s="24">
        <f t="shared" si="10"/>
        <v>3159</v>
      </c>
      <c r="C26" s="33">
        <v>0</v>
      </c>
      <c r="D26" s="282">
        <f t="shared" si="11"/>
        <v>3159</v>
      </c>
      <c r="E26" s="283">
        <v>29</v>
      </c>
      <c r="F26" s="283">
        <v>33</v>
      </c>
      <c r="G26" s="284">
        <v>2640</v>
      </c>
      <c r="H26" s="283">
        <v>457</v>
      </c>
    </row>
    <row r="27" spans="1:9">
      <c r="A27" s="337"/>
      <c r="B27" s="25">
        <f t="shared" si="10"/>
        <v>222</v>
      </c>
      <c r="C27" s="246">
        <v>0</v>
      </c>
      <c r="D27" s="285">
        <f t="shared" si="11"/>
        <v>222</v>
      </c>
      <c r="E27" s="286">
        <v>29</v>
      </c>
      <c r="F27" s="286">
        <v>8</v>
      </c>
      <c r="G27" s="287">
        <v>181</v>
      </c>
      <c r="H27" s="286">
        <v>4</v>
      </c>
    </row>
    <row r="28" spans="1:9">
      <c r="A28" s="337" t="s">
        <v>43</v>
      </c>
      <c r="B28" s="24">
        <f t="shared" si="10"/>
        <v>3747</v>
      </c>
      <c r="C28" s="33">
        <v>0</v>
      </c>
      <c r="D28" s="282">
        <f t="shared" si="11"/>
        <v>3747</v>
      </c>
      <c r="E28" s="283">
        <v>107</v>
      </c>
      <c r="F28" s="283">
        <v>371</v>
      </c>
      <c r="G28" s="284">
        <v>2625</v>
      </c>
      <c r="H28" s="283">
        <v>644</v>
      </c>
    </row>
    <row r="29" spans="1:9">
      <c r="A29" s="337"/>
      <c r="B29" s="25">
        <f t="shared" si="10"/>
        <v>567</v>
      </c>
      <c r="C29" s="246">
        <v>0</v>
      </c>
      <c r="D29" s="285">
        <f t="shared" si="11"/>
        <v>567</v>
      </c>
      <c r="E29" s="286">
        <v>41</v>
      </c>
      <c r="F29" s="286">
        <v>230</v>
      </c>
      <c r="G29" s="287">
        <v>262</v>
      </c>
      <c r="H29" s="286">
        <v>34</v>
      </c>
    </row>
    <row r="30" spans="1:9">
      <c r="A30" s="337" t="s">
        <v>44</v>
      </c>
      <c r="B30" s="24">
        <f t="shared" si="10"/>
        <v>3679</v>
      </c>
      <c r="C30" s="33">
        <v>0</v>
      </c>
      <c r="D30" s="282">
        <f t="shared" si="11"/>
        <v>3679</v>
      </c>
      <c r="E30" s="283">
        <v>125</v>
      </c>
      <c r="F30" s="283">
        <v>74</v>
      </c>
      <c r="G30" s="284">
        <v>3055</v>
      </c>
      <c r="H30" s="283">
        <v>425</v>
      </c>
    </row>
    <row r="31" spans="1:9">
      <c r="A31" s="337"/>
      <c r="B31" s="25">
        <f t="shared" si="10"/>
        <v>206</v>
      </c>
      <c r="C31" s="246">
        <v>0</v>
      </c>
      <c r="D31" s="285">
        <f t="shared" si="11"/>
        <v>206</v>
      </c>
      <c r="E31" s="286">
        <v>26</v>
      </c>
      <c r="F31" s="286">
        <v>1</v>
      </c>
      <c r="G31" s="287">
        <v>120</v>
      </c>
      <c r="H31" s="286">
        <v>59</v>
      </c>
    </row>
    <row r="32" spans="1:9">
      <c r="A32" s="337" t="s">
        <v>45</v>
      </c>
      <c r="B32" s="24">
        <f t="shared" si="10"/>
        <v>5697</v>
      </c>
      <c r="C32" s="33">
        <v>0</v>
      </c>
      <c r="D32" s="282">
        <f t="shared" si="11"/>
        <v>5697</v>
      </c>
      <c r="E32" s="283">
        <v>325</v>
      </c>
      <c r="F32" s="283">
        <v>118</v>
      </c>
      <c r="G32" s="284">
        <v>4690</v>
      </c>
      <c r="H32" s="283">
        <v>564</v>
      </c>
    </row>
    <row r="33" spans="1:8">
      <c r="A33" s="337"/>
      <c r="B33" s="25">
        <f t="shared" si="10"/>
        <v>838</v>
      </c>
      <c r="C33" s="246">
        <v>0</v>
      </c>
      <c r="D33" s="285">
        <f t="shared" si="11"/>
        <v>838</v>
      </c>
      <c r="E33" s="286">
        <v>325</v>
      </c>
      <c r="F33" s="286">
        <v>118</v>
      </c>
      <c r="G33" s="287">
        <v>395</v>
      </c>
      <c r="H33" s="286">
        <v>0</v>
      </c>
    </row>
    <row r="34" spans="1:8">
      <c r="A34" s="337" t="s">
        <v>46</v>
      </c>
      <c r="B34" s="24">
        <f t="shared" si="10"/>
        <v>105</v>
      </c>
      <c r="C34" s="33">
        <v>0</v>
      </c>
      <c r="D34" s="282">
        <f t="shared" si="11"/>
        <v>105</v>
      </c>
      <c r="E34" s="283">
        <v>0</v>
      </c>
      <c r="F34" s="283">
        <v>57</v>
      </c>
      <c r="G34" s="283">
        <v>48</v>
      </c>
      <c r="H34" s="283">
        <v>0</v>
      </c>
    </row>
    <row r="35" spans="1:8">
      <c r="A35" s="337"/>
      <c r="B35" s="25">
        <f t="shared" si="10"/>
        <v>61</v>
      </c>
      <c r="C35" s="246">
        <v>0</v>
      </c>
      <c r="D35" s="285">
        <f t="shared" si="11"/>
        <v>61</v>
      </c>
      <c r="E35" s="286">
        <v>0</v>
      </c>
      <c r="F35" s="286">
        <v>33</v>
      </c>
      <c r="G35" s="286">
        <v>28</v>
      </c>
      <c r="H35" s="286">
        <v>0</v>
      </c>
    </row>
    <row r="36" spans="1:8">
      <c r="A36" s="337" t="s">
        <v>47</v>
      </c>
      <c r="B36" s="24">
        <f t="shared" si="10"/>
        <v>3219</v>
      </c>
      <c r="C36" s="33">
        <v>0</v>
      </c>
      <c r="D36" s="282">
        <f t="shared" si="11"/>
        <v>3219</v>
      </c>
      <c r="E36" s="283">
        <v>46</v>
      </c>
      <c r="F36" s="283">
        <v>102</v>
      </c>
      <c r="G36" s="284">
        <v>2439</v>
      </c>
      <c r="H36" s="283">
        <v>632</v>
      </c>
    </row>
    <row r="37" spans="1:8">
      <c r="A37" s="337"/>
      <c r="B37" s="25">
        <f t="shared" si="10"/>
        <v>174</v>
      </c>
      <c r="C37" s="246">
        <v>0</v>
      </c>
      <c r="D37" s="285">
        <f t="shared" si="11"/>
        <v>174</v>
      </c>
      <c r="E37" s="286">
        <v>46</v>
      </c>
      <c r="F37" s="286">
        <v>89</v>
      </c>
      <c r="G37" s="287">
        <v>32</v>
      </c>
      <c r="H37" s="286">
        <v>7</v>
      </c>
    </row>
    <row r="38" spans="1:8">
      <c r="A38" s="337" t="s">
        <v>48</v>
      </c>
      <c r="B38" s="24">
        <f t="shared" si="10"/>
        <v>3685</v>
      </c>
      <c r="C38" s="33">
        <v>0</v>
      </c>
      <c r="D38" s="282">
        <f t="shared" si="11"/>
        <v>3685</v>
      </c>
      <c r="E38" s="283">
        <v>222</v>
      </c>
      <c r="F38" s="283">
        <v>429</v>
      </c>
      <c r="G38" s="284">
        <v>2708</v>
      </c>
      <c r="H38" s="283">
        <v>326</v>
      </c>
    </row>
    <row r="39" spans="1:8">
      <c r="A39" s="337"/>
      <c r="B39" s="25">
        <f t="shared" si="10"/>
        <v>1302</v>
      </c>
      <c r="C39" s="246">
        <v>0</v>
      </c>
      <c r="D39" s="285">
        <f t="shared" si="11"/>
        <v>1302</v>
      </c>
      <c r="E39" s="286">
        <v>202</v>
      </c>
      <c r="F39" s="286">
        <v>424</v>
      </c>
      <c r="G39" s="287">
        <v>658</v>
      </c>
      <c r="H39" s="286">
        <v>18</v>
      </c>
    </row>
    <row r="40" spans="1:8">
      <c r="A40" s="337" t="s">
        <v>49</v>
      </c>
      <c r="B40" s="24">
        <f t="shared" si="10"/>
        <v>9197</v>
      </c>
      <c r="C40" s="33">
        <v>0</v>
      </c>
      <c r="D40" s="282">
        <f t="shared" si="11"/>
        <v>9197</v>
      </c>
      <c r="E40" s="284">
        <v>67</v>
      </c>
      <c r="F40" s="284">
        <v>571</v>
      </c>
      <c r="G40" s="284">
        <v>6653</v>
      </c>
      <c r="H40" s="283">
        <v>1906</v>
      </c>
    </row>
    <row r="41" spans="1:8">
      <c r="A41" s="337"/>
      <c r="B41" s="25">
        <f t="shared" si="10"/>
        <v>982</v>
      </c>
      <c r="C41" s="246">
        <v>0</v>
      </c>
      <c r="D41" s="285">
        <f t="shared" si="11"/>
        <v>982</v>
      </c>
      <c r="E41" s="287">
        <v>67</v>
      </c>
      <c r="F41" s="287">
        <v>46</v>
      </c>
      <c r="G41" s="287">
        <v>838</v>
      </c>
      <c r="H41" s="286">
        <v>31</v>
      </c>
    </row>
    <row r="42" spans="1:8">
      <c r="A42" s="337" t="s">
        <v>50</v>
      </c>
      <c r="B42" s="24">
        <f t="shared" si="10"/>
        <v>4746</v>
      </c>
      <c r="C42" s="33">
        <v>0</v>
      </c>
      <c r="D42" s="282">
        <f t="shared" si="11"/>
        <v>4746</v>
      </c>
      <c r="E42" s="283">
        <v>0</v>
      </c>
      <c r="F42" s="284">
        <v>740</v>
      </c>
      <c r="G42" s="284">
        <v>3516</v>
      </c>
      <c r="H42" s="283">
        <v>490</v>
      </c>
    </row>
    <row r="43" spans="1:8">
      <c r="A43" s="337"/>
      <c r="B43" s="25">
        <f t="shared" si="10"/>
        <v>1684</v>
      </c>
      <c r="C43" s="246">
        <v>0</v>
      </c>
      <c r="D43" s="285">
        <f t="shared" si="11"/>
        <v>1684</v>
      </c>
      <c r="E43" s="287">
        <v>0</v>
      </c>
      <c r="F43" s="287">
        <v>410</v>
      </c>
      <c r="G43" s="287">
        <v>1178</v>
      </c>
      <c r="H43" s="286">
        <v>96</v>
      </c>
    </row>
    <row r="44" spans="1:8">
      <c r="A44" s="337" t="s">
        <v>51</v>
      </c>
      <c r="B44" s="24">
        <f t="shared" si="10"/>
        <v>2837</v>
      </c>
      <c r="C44" s="33">
        <v>0</v>
      </c>
      <c r="D44" s="282">
        <f t="shared" si="11"/>
        <v>2837</v>
      </c>
      <c r="E44" s="284">
        <v>40</v>
      </c>
      <c r="F44" s="284">
        <v>167</v>
      </c>
      <c r="G44" s="284">
        <v>1740</v>
      </c>
      <c r="H44" s="283">
        <v>890</v>
      </c>
    </row>
    <row r="45" spans="1:8">
      <c r="A45" s="337"/>
      <c r="B45" s="25">
        <f t="shared" si="10"/>
        <v>1241</v>
      </c>
      <c r="C45" s="246">
        <v>0</v>
      </c>
      <c r="D45" s="285">
        <f t="shared" si="11"/>
        <v>1241</v>
      </c>
      <c r="E45" s="286">
        <v>16</v>
      </c>
      <c r="F45" s="286">
        <v>56</v>
      </c>
      <c r="G45" s="287">
        <v>966</v>
      </c>
      <c r="H45" s="286">
        <v>203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X249"/>
  <sheetViews>
    <sheetView view="pageBreakPreview" zoomScale="85" zoomScaleSheetLayoutView="85" workbookViewId="0">
      <pane xSplit="2" topLeftCell="CY1" activePane="topRight" state="frozen"/>
      <selection activeCell="B1" sqref="B1"/>
      <selection pane="topRight" activeCell="DY3" sqref="DY3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26" width="8.75" style="12"/>
    <col min="127" max="128" width="8.75" style="12" customWidth="1"/>
    <col min="129" max="16384" width="8.75" style="12"/>
  </cols>
  <sheetData>
    <row r="1" spans="1:128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28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 t="shared" ref="DQ2:DV2" si="5">DQ4+DQ30+DQ47+DQ57+DQ68+DQ74+DQ80+DQ86+DQ118+DQ137+DQ149+DQ165+DQ167+DQ182+DQ205+DQ228+DQ247</f>
        <v>59806</v>
      </c>
      <c r="DR2" s="128">
        <f t="shared" si="5"/>
        <v>58299</v>
      </c>
      <c r="DS2" s="128">
        <f t="shared" si="5"/>
        <v>57925</v>
      </c>
      <c r="DT2" s="128">
        <f t="shared" si="5"/>
        <v>62489</v>
      </c>
      <c r="DU2" s="128">
        <f t="shared" si="5"/>
        <v>63755</v>
      </c>
      <c r="DV2" s="128">
        <f t="shared" si="5"/>
        <v>64874</v>
      </c>
      <c r="DW2" s="128">
        <f t="shared" ref="DW2:DX2" si="6">DW4+DW30+DW47+DW57+DW68+DW74+DW80+DW86+DW118+DW137+DW149+DW165+DW167+DW182+DW205+DW228+DW247</f>
        <v>64964</v>
      </c>
      <c r="DX2" s="128">
        <f t="shared" si="6"/>
        <v>71997</v>
      </c>
    </row>
    <row r="3" spans="1:128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7" t="s">
        <v>509</v>
      </c>
      <c r="DK3" s="257" t="s">
        <v>514</v>
      </c>
      <c r="DL3" s="257" t="s">
        <v>516</v>
      </c>
      <c r="DM3" s="257" t="s">
        <v>517</v>
      </c>
      <c r="DN3" s="257" t="s">
        <v>520</v>
      </c>
      <c r="DO3" s="257" t="s">
        <v>522</v>
      </c>
      <c r="DP3" s="257" t="s">
        <v>528</v>
      </c>
      <c r="DQ3" s="257" t="s">
        <v>530</v>
      </c>
      <c r="DR3" s="257" t="s">
        <v>532</v>
      </c>
      <c r="DS3" s="257" t="s">
        <v>534</v>
      </c>
      <c r="DT3" s="257" t="s">
        <v>536</v>
      </c>
      <c r="DU3" s="257" t="s">
        <v>538</v>
      </c>
      <c r="DV3" s="257" t="s">
        <v>540</v>
      </c>
      <c r="DW3" s="257" t="s">
        <v>541</v>
      </c>
      <c r="DX3" s="257" t="s">
        <v>544</v>
      </c>
    </row>
    <row r="4" spans="1:128" ht="20.100000000000001" customHeight="1">
      <c r="A4" s="63" t="s">
        <v>94</v>
      </c>
      <c r="B4" s="13" t="s">
        <v>8</v>
      </c>
      <c r="C4" s="64">
        <f t="shared" ref="C4:AH4" si="7">SUM(C5:C29)</f>
        <v>1771</v>
      </c>
      <c r="D4" s="64">
        <f t="shared" si="7"/>
        <v>52</v>
      </c>
      <c r="E4" s="64">
        <f t="shared" si="7"/>
        <v>735</v>
      </c>
      <c r="F4" s="64">
        <f t="shared" si="7"/>
        <v>612</v>
      </c>
      <c r="G4" s="64">
        <f t="shared" si="7"/>
        <v>574</v>
      </c>
      <c r="H4" s="64">
        <f t="shared" si="7"/>
        <v>529</v>
      </c>
      <c r="I4" s="64">
        <f t="shared" si="7"/>
        <v>454</v>
      </c>
      <c r="J4" s="64">
        <f t="shared" si="7"/>
        <v>2486</v>
      </c>
      <c r="K4" s="64">
        <f t="shared" si="7"/>
        <v>1803</v>
      </c>
      <c r="L4" s="64">
        <f t="shared" si="7"/>
        <v>2729</v>
      </c>
      <c r="M4" s="64">
        <f t="shared" si="7"/>
        <v>1861</v>
      </c>
      <c r="N4" s="64">
        <f t="shared" si="7"/>
        <v>3481</v>
      </c>
      <c r="O4" s="64">
        <f t="shared" si="7"/>
        <v>3415</v>
      </c>
      <c r="P4" s="64">
        <f t="shared" si="7"/>
        <v>3308</v>
      </c>
      <c r="Q4" s="64">
        <f t="shared" si="7"/>
        <v>3168</v>
      </c>
      <c r="R4" s="64">
        <f t="shared" si="7"/>
        <v>3035</v>
      </c>
      <c r="S4" s="64">
        <f t="shared" si="7"/>
        <v>2908</v>
      </c>
      <c r="T4" s="64">
        <f t="shared" si="7"/>
        <v>2722</v>
      </c>
      <c r="U4" s="64">
        <f t="shared" si="7"/>
        <v>2581</v>
      </c>
      <c r="V4" s="64">
        <f t="shared" si="7"/>
        <v>3970</v>
      </c>
      <c r="W4" s="64">
        <f t="shared" si="7"/>
        <v>4331</v>
      </c>
      <c r="X4" s="64">
        <f t="shared" si="7"/>
        <v>3808</v>
      </c>
      <c r="Y4" s="64">
        <f t="shared" si="7"/>
        <v>3568</v>
      </c>
      <c r="Z4" s="65">
        <f t="shared" si="7"/>
        <v>3157</v>
      </c>
      <c r="AA4" s="65">
        <f t="shared" si="7"/>
        <v>2905</v>
      </c>
      <c r="AB4" s="65">
        <f t="shared" si="7"/>
        <v>2734</v>
      </c>
      <c r="AC4" s="65">
        <f t="shared" si="7"/>
        <v>2259</v>
      </c>
      <c r="AD4" s="65">
        <f t="shared" si="7"/>
        <v>2185</v>
      </c>
      <c r="AE4" s="65">
        <f t="shared" si="7"/>
        <v>2241</v>
      </c>
      <c r="AF4" s="65">
        <f t="shared" si="7"/>
        <v>2601</v>
      </c>
      <c r="AG4" s="65">
        <f t="shared" si="7"/>
        <v>2492</v>
      </c>
      <c r="AH4" s="65">
        <f t="shared" si="7"/>
        <v>2362</v>
      </c>
      <c r="AI4" s="65">
        <f t="shared" ref="AI4:AM4" si="8">SUM(AI5:AI29)</f>
        <v>1797</v>
      </c>
      <c r="AJ4" s="65">
        <f t="shared" si="8"/>
        <v>1724</v>
      </c>
      <c r="AK4" s="65">
        <f t="shared" si="8"/>
        <v>1522</v>
      </c>
      <c r="AL4" s="65">
        <f t="shared" si="8"/>
        <v>1356</v>
      </c>
      <c r="AM4" s="65">
        <f t="shared" si="8"/>
        <v>494</v>
      </c>
      <c r="AN4" s="65">
        <f t="shared" ref="AN4:AQ4" si="9">SUM(AN5:AN29)</f>
        <v>274</v>
      </c>
      <c r="AO4" s="65">
        <f t="shared" si="9"/>
        <v>205</v>
      </c>
      <c r="AP4" s="65">
        <f t="shared" si="9"/>
        <v>187</v>
      </c>
      <c r="AQ4" s="65">
        <f t="shared" si="9"/>
        <v>200</v>
      </c>
      <c r="AR4" s="65">
        <f t="shared" ref="AR4:AS4" si="10">SUM(AR5:AR29)</f>
        <v>157</v>
      </c>
      <c r="AS4" s="65">
        <f t="shared" si="10"/>
        <v>119</v>
      </c>
      <c r="AT4" s="65">
        <f t="shared" ref="AT4:AV4" si="11">SUM(AT5:AT29)</f>
        <v>64</v>
      </c>
      <c r="AU4" s="65">
        <f t="shared" si="11"/>
        <v>41</v>
      </c>
      <c r="AV4" s="65">
        <f t="shared" si="11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2">SUM(BA5:BA29)</f>
        <v>45</v>
      </c>
      <c r="BB4" s="98">
        <f t="shared" si="12"/>
        <v>48</v>
      </c>
      <c r="BC4" s="98">
        <f t="shared" si="12"/>
        <v>48</v>
      </c>
      <c r="BD4" s="98">
        <f t="shared" si="12"/>
        <v>47</v>
      </c>
      <c r="BE4" s="98">
        <f t="shared" si="12"/>
        <v>47</v>
      </c>
      <c r="BF4" s="98">
        <f t="shared" si="12"/>
        <v>47</v>
      </c>
      <c r="BG4" s="98">
        <f t="shared" ref="BG4:BH4" si="13">SUM(BG5:BG29)</f>
        <v>42</v>
      </c>
      <c r="BH4" s="98">
        <f t="shared" si="13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4">SUM(BQ5:BQ29)</f>
        <v>178</v>
      </c>
      <c r="BR4" s="187">
        <f t="shared" si="14"/>
        <v>123</v>
      </c>
      <c r="BS4" s="187">
        <f t="shared" si="14"/>
        <v>190</v>
      </c>
      <c r="BT4" s="187">
        <f t="shared" si="14"/>
        <v>205</v>
      </c>
      <c r="BU4" s="187">
        <f t="shared" ref="BU4:CB4" si="15">SUM(BU5:BU29)</f>
        <v>207</v>
      </c>
      <c r="BV4" s="187">
        <f t="shared" si="15"/>
        <v>191</v>
      </c>
      <c r="BW4" s="187">
        <f t="shared" si="15"/>
        <v>176</v>
      </c>
      <c r="BX4" s="170">
        <f t="shared" si="15"/>
        <v>151</v>
      </c>
      <c r="BY4" s="170">
        <f t="shared" si="15"/>
        <v>131</v>
      </c>
      <c r="BZ4" s="170">
        <f t="shared" si="15"/>
        <v>112</v>
      </c>
      <c r="CA4" s="170">
        <f t="shared" si="15"/>
        <v>91</v>
      </c>
      <c r="CB4" s="187">
        <f t="shared" si="15"/>
        <v>78</v>
      </c>
      <c r="CC4" s="210">
        <f t="shared" ref="CC4:CE4" si="16">SUM(CC5:CC29)</f>
        <v>70</v>
      </c>
      <c r="CD4" s="210">
        <f t="shared" si="16"/>
        <v>61</v>
      </c>
      <c r="CE4" s="210">
        <f t="shared" si="16"/>
        <v>58</v>
      </c>
      <c r="CF4" s="210">
        <f t="shared" ref="CF4" si="17">SUM(CF5:CF29)</f>
        <v>56</v>
      </c>
      <c r="CG4" s="210">
        <f t="shared" ref="CG4:CI4" si="18">SUM(CG5:CG29)</f>
        <v>54</v>
      </c>
      <c r="CH4" s="210">
        <f t="shared" si="18"/>
        <v>52</v>
      </c>
      <c r="CI4" s="210">
        <f t="shared" si="18"/>
        <v>52</v>
      </c>
      <c r="CJ4" s="210">
        <f t="shared" ref="CJ4:CK4" si="19">SUM(CJ5:CJ29)</f>
        <v>49</v>
      </c>
      <c r="CK4" s="210">
        <f t="shared" si="19"/>
        <v>49</v>
      </c>
      <c r="CL4" s="210">
        <f t="shared" ref="CL4:CM4" si="20">SUM(CL5:CL29)</f>
        <v>88</v>
      </c>
      <c r="CM4" s="210">
        <f t="shared" si="20"/>
        <v>82</v>
      </c>
      <c r="CN4" s="210">
        <f t="shared" ref="CN4:CO4" si="21">SUM(CN5:CN29)</f>
        <v>76</v>
      </c>
      <c r="CO4" s="210">
        <f t="shared" si="21"/>
        <v>71</v>
      </c>
      <c r="CP4" s="210">
        <f t="shared" ref="CP4:CQ4" si="22">SUM(CP5:CP29)</f>
        <v>65</v>
      </c>
      <c r="CQ4" s="206">
        <f t="shared" si="22"/>
        <v>59</v>
      </c>
      <c r="CR4" s="210">
        <f t="shared" ref="CR4:CS4" si="23">SUM(CR5:CR29)</f>
        <v>55</v>
      </c>
      <c r="CS4" s="210">
        <f t="shared" si="23"/>
        <v>55</v>
      </c>
      <c r="CT4" s="210">
        <f t="shared" ref="CT4:CV4" si="24">SUM(CT5:CT29)</f>
        <v>55</v>
      </c>
      <c r="CU4" s="206">
        <f t="shared" si="24"/>
        <v>54</v>
      </c>
      <c r="CV4" s="210">
        <f t="shared" si="24"/>
        <v>54</v>
      </c>
      <c r="CW4" s="210">
        <f t="shared" ref="CW4:CX4" si="25">SUM(CW5:CW29)</f>
        <v>47</v>
      </c>
      <c r="CX4" s="210">
        <f t="shared" si="25"/>
        <v>47</v>
      </c>
      <c r="CY4" s="206">
        <f t="shared" ref="CY4:CZ4" si="26">SUM(CY5:CY29)</f>
        <v>180</v>
      </c>
      <c r="CZ4" s="210">
        <f t="shared" si="26"/>
        <v>360</v>
      </c>
      <c r="DA4" s="206">
        <f t="shared" ref="DA4:DB4" si="27">SUM(DA5:DA29)</f>
        <v>688</v>
      </c>
      <c r="DB4" s="210">
        <f t="shared" si="27"/>
        <v>719</v>
      </c>
      <c r="DC4" s="206">
        <f t="shared" ref="DC4:DD4" si="28">SUM(DC5:DC29)</f>
        <v>592</v>
      </c>
      <c r="DD4" s="210">
        <f t="shared" si="28"/>
        <v>610</v>
      </c>
      <c r="DE4" s="210">
        <f t="shared" ref="DE4:DF4" si="29">SUM(DE5:DE29)</f>
        <v>719</v>
      </c>
      <c r="DF4" s="210">
        <f t="shared" si="29"/>
        <v>866</v>
      </c>
      <c r="DG4" s="210">
        <f t="shared" ref="DG4:DK4" si="30">SUM(DG5:DG29)</f>
        <v>865</v>
      </c>
      <c r="DH4" s="206">
        <f t="shared" si="30"/>
        <v>994</v>
      </c>
      <c r="DI4" s="206">
        <f t="shared" si="30"/>
        <v>996</v>
      </c>
      <c r="DJ4" s="208">
        <f t="shared" si="30"/>
        <v>2099</v>
      </c>
      <c r="DK4" s="208">
        <f t="shared" si="30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  <c r="DW4" s="208">
        <v>968</v>
      </c>
      <c r="DX4" s="208">
        <v>936</v>
      </c>
    </row>
    <row r="5" spans="1:128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8">
        <v>0</v>
      </c>
      <c r="DK5" s="258">
        <v>0</v>
      </c>
      <c r="DL5" s="258">
        <v>0</v>
      </c>
      <c r="DM5" s="258">
        <v>0</v>
      </c>
      <c r="DN5" s="258">
        <v>0</v>
      </c>
      <c r="DO5" s="258">
        <v>0</v>
      </c>
      <c r="DP5" s="258">
        <v>0</v>
      </c>
      <c r="DQ5" s="258">
        <v>0</v>
      </c>
      <c r="DR5" s="258">
        <v>0</v>
      </c>
      <c r="DS5" s="258">
        <v>0</v>
      </c>
      <c r="DT5" s="258">
        <v>0</v>
      </c>
      <c r="DU5" s="258">
        <v>0</v>
      </c>
      <c r="DV5" s="258">
        <v>0</v>
      </c>
      <c r="DW5" s="258">
        <v>0</v>
      </c>
      <c r="DX5" s="258">
        <v>0</v>
      </c>
    </row>
    <row r="6" spans="1:128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  <c r="DW6" s="115">
        <v>3</v>
      </c>
      <c r="DX6" s="115">
        <v>3</v>
      </c>
    </row>
    <row r="7" spans="1:128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  <c r="DW7" s="115">
        <v>18</v>
      </c>
      <c r="DX7" s="115">
        <v>6</v>
      </c>
    </row>
    <row r="8" spans="1:128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  <c r="DW8" s="115">
        <v>0</v>
      </c>
      <c r="DX8" s="115">
        <v>0</v>
      </c>
    </row>
    <row r="9" spans="1:128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  <c r="DW9" s="115">
        <v>37</v>
      </c>
      <c r="DX9" s="115">
        <v>37</v>
      </c>
    </row>
    <row r="10" spans="1:128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  <c r="DW10" s="115">
        <v>170</v>
      </c>
      <c r="DX10" s="115">
        <v>170</v>
      </c>
    </row>
    <row r="11" spans="1:128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  <c r="DW11" s="115">
        <v>0</v>
      </c>
      <c r="DX11" s="115">
        <v>0</v>
      </c>
    </row>
    <row r="12" spans="1:128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  <c r="DX12" s="115">
        <v>0</v>
      </c>
    </row>
    <row r="13" spans="1:128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  <c r="DW13" s="115">
        <v>98</v>
      </c>
      <c r="DX13" s="115">
        <v>96</v>
      </c>
    </row>
    <row r="14" spans="1:128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  <c r="DW14" s="115">
        <v>58</v>
      </c>
      <c r="DX14" s="115">
        <v>58</v>
      </c>
    </row>
    <row r="15" spans="1:128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</row>
    <row r="16" spans="1:128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</row>
    <row r="17" spans="1:128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  <c r="DW17" s="115">
        <v>0</v>
      </c>
      <c r="DX17" s="115">
        <v>0</v>
      </c>
    </row>
    <row r="18" spans="1:128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  <c r="DW18" s="115">
        <v>76</v>
      </c>
      <c r="DX18" s="115">
        <v>64</v>
      </c>
    </row>
    <row r="19" spans="1:128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  <c r="DW19" s="115">
        <v>33</v>
      </c>
      <c r="DX19" s="115">
        <v>33</v>
      </c>
    </row>
    <row r="20" spans="1:128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  <c r="DW20" s="115">
        <v>101</v>
      </c>
      <c r="DX20" s="115">
        <v>101</v>
      </c>
    </row>
    <row r="21" spans="1:128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  <c r="DW21" s="115">
        <v>40</v>
      </c>
      <c r="DX21" s="115">
        <v>39</v>
      </c>
    </row>
    <row r="22" spans="1:128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  <c r="DW22" s="115">
        <v>24</v>
      </c>
      <c r="DX22" s="115">
        <v>22</v>
      </c>
    </row>
    <row r="23" spans="1:128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  <c r="DW23" s="115">
        <v>0</v>
      </c>
      <c r="DX23" s="115">
        <v>0</v>
      </c>
    </row>
    <row r="24" spans="1:128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</row>
    <row r="25" spans="1:128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  <c r="DX25" s="115">
        <v>0</v>
      </c>
    </row>
    <row r="26" spans="1:128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  <c r="DW26" s="115">
        <v>0</v>
      </c>
      <c r="DX26" s="115">
        <v>0</v>
      </c>
    </row>
    <row r="27" spans="1:128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</row>
    <row r="28" spans="1:128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</row>
    <row r="29" spans="1:128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8">
        <v>1156</v>
      </c>
      <c r="DK29" s="258">
        <v>257</v>
      </c>
      <c r="DL29" s="258">
        <v>229</v>
      </c>
      <c r="DM29" s="258">
        <v>228</v>
      </c>
      <c r="DN29" s="258">
        <v>222</v>
      </c>
      <c r="DO29" s="258">
        <v>218</v>
      </c>
      <c r="DP29" s="258">
        <v>212</v>
      </c>
      <c r="DQ29" s="258">
        <v>212</v>
      </c>
      <c r="DR29" s="258">
        <v>276</v>
      </c>
      <c r="DS29" s="258">
        <v>275</v>
      </c>
      <c r="DT29" s="258">
        <v>257</v>
      </c>
      <c r="DU29" s="258">
        <v>319</v>
      </c>
      <c r="DV29" s="258">
        <v>319</v>
      </c>
      <c r="DW29" s="258">
        <v>310</v>
      </c>
      <c r="DX29" s="258">
        <v>307</v>
      </c>
    </row>
    <row r="30" spans="1:128" ht="20.100000000000001" customHeight="1">
      <c r="A30" s="63" t="s">
        <v>121</v>
      </c>
      <c r="B30" s="13" t="s">
        <v>8</v>
      </c>
      <c r="C30" s="76">
        <f t="shared" ref="C30:AH30" si="31">SUM(C31:C46)</f>
        <v>3797</v>
      </c>
      <c r="D30" s="76">
        <f t="shared" si="31"/>
        <v>1936</v>
      </c>
      <c r="E30" s="76">
        <f t="shared" si="31"/>
        <v>3657</v>
      </c>
      <c r="F30" s="76">
        <f t="shared" si="31"/>
        <v>6895</v>
      </c>
      <c r="G30" s="76">
        <f t="shared" si="31"/>
        <v>5295</v>
      </c>
      <c r="H30" s="76">
        <f t="shared" si="31"/>
        <v>9009</v>
      </c>
      <c r="I30" s="76">
        <f t="shared" si="31"/>
        <v>11502</v>
      </c>
      <c r="J30" s="76">
        <f t="shared" si="31"/>
        <v>13997</v>
      </c>
      <c r="K30" s="76">
        <f t="shared" si="31"/>
        <v>9200</v>
      </c>
      <c r="L30" s="76">
        <f t="shared" si="31"/>
        <v>3458</v>
      </c>
      <c r="M30" s="76">
        <f t="shared" si="31"/>
        <v>4193</v>
      </c>
      <c r="N30" s="76">
        <f t="shared" si="31"/>
        <v>5784</v>
      </c>
      <c r="O30" s="76">
        <f t="shared" si="31"/>
        <v>6985</v>
      </c>
      <c r="P30" s="76">
        <f t="shared" si="31"/>
        <v>6568</v>
      </c>
      <c r="Q30" s="76">
        <f t="shared" si="31"/>
        <v>6896</v>
      </c>
      <c r="R30" s="76">
        <f t="shared" si="31"/>
        <v>6131</v>
      </c>
      <c r="S30" s="76">
        <f t="shared" si="31"/>
        <v>5485</v>
      </c>
      <c r="T30" s="76">
        <f t="shared" si="31"/>
        <v>4956</v>
      </c>
      <c r="U30" s="76">
        <f t="shared" si="31"/>
        <v>4575</v>
      </c>
      <c r="V30" s="76">
        <f t="shared" si="31"/>
        <v>4848</v>
      </c>
      <c r="W30" s="76">
        <f t="shared" si="31"/>
        <v>4954</v>
      </c>
      <c r="X30" s="76">
        <f t="shared" si="31"/>
        <v>4385</v>
      </c>
      <c r="Y30" s="76">
        <f t="shared" si="31"/>
        <v>5350</v>
      </c>
      <c r="Z30" s="76">
        <f t="shared" si="31"/>
        <v>4259</v>
      </c>
      <c r="AA30" s="76">
        <f t="shared" si="31"/>
        <v>4131</v>
      </c>
      <c r="AB30" s="76">
        <f t="shared" si="31"/>
        <v>3433</v>
      </c>
      <c r="AC30" s="76">
        <f t="shared" si="31"/>
        <v>3985</v>
      </c>
      <c r="AD30" s="76">
        <f t="shared" si="31"/>
        <v>3490</v>
      </c>
      <c r="AE30" s="76">
        <f t="shared" si="31"/>
        <v>2962</v>
      </c>
      <c r="AF30" s="76">
        <f t="shared" si="31"/>
        <v>2640</v>
      </c>
      <c r="AG30" s="76">
        <f t="shared" si="31"/>
        <v>2822</v>
      </c>
      <c r="AH30" s="76">
        <f t="shared" si="31"/>
        <v>2227</v>
      </c>
      <c r="AI30" s="76">
        <f t="shared" ref="AI30:AM30" si="32">SUM(AI31:AI46)</f>
        <v>2671</v>
      </c>
      <c r="AJ30" s="76">
        <f t="shared" si="32"/>
        <v>2199</v>
      </c>
      <c r="AK30" s="76">
        <f t="shared" si="32"/>
        <v>2375</v>
      </c>
      <c r="AL30" s="76">
        <f t="shared" si="32"/>
        <v>2060</v>
      </c>
      <c r="AM30" s="76">
        <f t="shared" si="32"/>
        <v>1290</v>
      </c>
      <c r="AN30" s="77">
        <f t="shared" ref="AN30:AQ30" si="33">SUM(AN31:AN46)</f>
        <v>1171</v>
      </c>
      <c r="AO30" s="77">
        <f t="shared" si="33"/>
        <v>1102</v>
      </c>
      <c r="AP30" s="77">
        <f t="shared" si="33"/>
        <v>1041</v>
      </c>
      <c r="AQ30" s="77">
        <f t="shared" si="33"/>
        <v>959</v>
      </c>
      <c r="AR30" s="77">
        <f t="shared" ref="AR30:AS30" si="34">SUM(AR31:AR46)</f>
        <v>905</v>
      </c>
      <c r="AS30" s="77">
        <f t="shared" si="34"/>
        <v>836</v>
      </c>
      <c r="AT30" s="77">
        <f t="shared" ref="AT30:AV30" si="35">SUM(AT31:AT46)</f>
        <v>734</v>
      </c>
      <c r="AU30" s="77">
        <f t="shared" si="35"/>
        <v>752</v>
      </c>
      <c r="AV30" s="77">
        <f t="shared" si="35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6">SUM(BA31:BA46)</f>
        <v>2291</v>
      </c>
      <c r="BB30" s="103">
        <f t="shared" si="36"/>
        <v>2937</v>
      </c>
      <c r="BC30" s="103">
        <f t="shared" si="36"/>
        <v>2703</v>
      </c>
      <c r="BD30" s="103">
        <f t="shared" si="36"/>
        <v>2427</v>
      </c>
      <c r="BE30" s="103">
        <f t="shared" si="36"/>
        <v>2238</v>
      </c>
      <c r="BF30" s="103">
        <f t="shared" si="36"/>
        <v>2169</v>
      </c>
      <c r="BG30" s="103">
        <f t="shared" ref="BG30:BJ30" si="37">SUM(BG31:BG46)</f>
        <v>3266</v>
      </c>
      <c r="BH30" s="103">
        <f t="shared" si="37"/>
        <v>3129</v>
      </c>
      <c r="BI30" s="103">
        <f t="shared" si="37"/>
        <v>3111</v>
      </c>
      <c r="BJ30" s="103">
        <f t="shared" si="37"/>
        <v>3205</v>
      </c>
      <c r="BK30" s="164">
        <f t="shared" ref="BK30" si="38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39">SUM(BQ31:BQ46)</f>
        <v>5220</v>
      </c>
      <c r="BR30" s="179">
        <f t="shared" si="39"/>
        <v>4982</v>
      </c>
      <c r="BS30" s="179">
        <f t="shared" si="39"/>
        <v>4855</v>
      </c>
      <c r="BT30" s="179">
        <f t="shared" si="39"/>
        <v>4644</v>
      </c>
      <c r="BU30" s="179">
        <f t="shared" ref="BU30:CB30" si="40">SUM(BU31:BU46)</f>
        <v>4562</v>
      </c>
      <c r="BV30" s="179">
        <f t="shared" si="40"/>
        <v>4380</v>
      </c>
      <c r="BW30" s="179">
        <f t="shared" si="40"/>
        <v>2884</v>
      </c>
      <c r="BX30" s="172">
        <f t="shared" si="40"/>
        <v>2115</v>
      </c>
      <c r="BY30" s="172">
        <f t="shared" si="40"/>
        <v>2266</v>
      </c>
      <c r="BZ30" s="172">
        <f t="shared" si="40"/>
        <v>2061</v>
      </c>
      <c r="CA30" s="172">
        <f t="shared" si="40"/>
        <v>1979</v>
      </c>
      <c r="CB30" s="179">
        <f t="shared" si="40"/>
        <v>1993</v>
      </c>
      <c r="CC30" s="211">
        <f t="shared" ref="CC30:CE30" si="41">SUM(CC31:CC46)</f>
        <v>2149</v>
      </c>
      <c r="CD30" s="211">
        <f t="shared" si="41"/>
        <v>1666</v>
      </c>
      <c r="CE30" s="211">
        <f t="shared" si="41"/>
        <v>1544</v>
      </c>
      <c r="CF30" s="211">
        <f t="shared" ref="CF30" si="42">SUM(CF31:CF46)</f>
        <v>1454</v>
      </c>
      <c r="CG30" s="211">
        <f t="shared" ref="CG30:CI30" si="43">SUM(CG31:CG46)</f>
        <v>1397</v>
      </c>
      <c r="CH30" s="211">
        <f t="shared" si="43"/>
        <v>1262</v>
      </c>
      <c r="CI30" s="211">
        <f t="shared" si="43"/>
        <v>1084</v>
      </c>
      <c r="CJ30" s="211">
        <f t="shared" ref="CJ30:CK30" si="44">SUM(CJ31:CJ46)</f>
        <v>973</v>
      </c>
      <c r="CK30" s="211">
        <f t="shared" si="44"/>
        <v>944</v>
      </c>
      <c r="CL30" s="211">
        <f t="shared" ref="CL30:CM30" si="45">SUM(CL31:CL46)</f>
        <v>966</v>
      </c>
      <c r="CM30" s="211">
        <f t="shared" si="45"/>
        <v>1032</v>
      </c>
      <c r="CN30" s="211">
        <f t="shared" ref="CN30:CO30" si="46">SUM(CN31:CN46)</f>
        <v>1086</v>
      </c>
      <c r="CO30" s="211">
        <f t="shared" si="46"/>
        <v>1076</v>
      </c>
      <c r="CP30" s="211">
        <f t="shared" ref="CP30:CQ30" si="47">SUM(CP31:CP46)</f>
        <v>1048</v>
      </c>
      <c r="CQ30" s="207">
        <f t="shared" si="47"/>
        <v>982</v>
      </c>
      <c r="CR30" s="211">
        <f t="shared" ref="CR30:CS30" si="48">SUM(CR31:CR46)</f>
        <v>951</v>
      </c>
      <c r="CS30" s="211">
        <f t="shared" si="48"/>
        <v>962</v>
      </c>
      <c r="CT30" s="211">
        <f t="shared" ref="CT30:CU30" si="49">SUM(CT31:CT46)</f>
        <v>973</v>
      </c>
      <c r="CU30" s="207">
        <f t="shared" si="49"/>
        <v>976</v>
      </c>
      <c r="CV30" s="211">
        <f t="shared" ref="CV30:CW30" si="50">SUM(CV31:CV46)</f>
        <v>949</v>
      </c>
      <c r="CW30" s="211">
        <f t="shared" si="50"/>
        <v>921</v>
      </c>
      <c r="CX30" s="211">
        <f t="shared" ref="CX30:CY30" si="51">SUM(CX31:CX46)</f>
        <v>1028</v>
      </c>
      <c r="CY30" s="207">
        <f t="shared" si="51"/>
        <v>1013</v>
      </c>
      <c r="CZ30" s="211">
        <f t="shared" ref="CZ30:DA30" si="52">SUM(CZ31:CZ46)</f>
        <v>1003</v>
      </c>
      <c r="DA30" s="207">
        <f t="shared" si="52"/>
        <v>1220</v>
      </c>
      <c r="DB30" s="211">
        <f t="shared" ref="DB30:DC30" si="53">SUM(DB31:DB46)</f>
        <v>1267</v>
      </c>
      <c r="DC30" s="207">
        <f t="shared" si="53"/>
        <v>1503</v>
      </c>
      <c r="DD30" s="211">
        <f t="shared" ref="DD30:DE30" si="54">SUM(DD31:DD46)</f>
        <v>1799</v>
      </c>
      <c r="DE30" s="211">
        <f t="shared" si="54"/>
        <v>1973</v>
      </c>
      <c r="DF30" s="211">
        <f t="shared" ref="DF30:DG30" si="55">SUM(DF31:DF46)</f>
        <v>2514</v>
      </c>
      <c r="DG30" s="211">
        <f t="shared" si="55"/>
        <v>2574</v>
      </c>
      <c r="DH30" s="207">
        <f t="shared" ref="DH30:DK30" si="56">SUM(DH31:DH46)</f>
        <v>2640</v>
      </c>
      <c r="DI30" s="211">
        <f t="shared" si="56"/>
        <v>2646</v>
      </c>
      <c r="DJ30" s="207">
        <f t="shared" si="56"/>
        <v>2535</v>
      </c>
      <c r="DK30" s="207">
        <f t="shared" si="56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  <c r="DW30" s="207">
        <v>3222</v>
      </c>
      <c r="DX30" s="207">
        <v>4566</v>
      </c>
    </row>
    <row r="31" spans="1:128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8">
        <v>0</v>
      </c>
      <c r="DK31" s="258">
        <v>0</v>
      </c>
      <c r="DL31" s="258">
        <v>0</v>
      </c>
      <c r="DM31" s="258">
        <v>0</v>
      </c>
      <c r="DN31" s="258">
        <v>0</v>
      </c>
      <c r="DO31" s="258">
        <v>0</v>
      </c>
      <c r="DP31" s="258">
        <v>0</v>
      </c>
      <c r="DQ31" s="258">
        <v>0</v>
      </c>
      <c r="DR31" s="258">
        <v>0</v>
      </c>
      <c r="DS31" s="258">
        <v>0</v>
      </c>
      <c r="DT31" s="258">
        <v>0</v>
      </c>
      <c r="DU31" s="258">
        <v>0</v>
      </c>
      <c r="DV31" s="258">
        <v>0</v>
      </c>
      <c r="DW31" s="258">
        <v>0</v>
      </c>
      <c r="DX31" s="258">
        <v>0</v>
      </c>
    </row>
    <row r="32" spans="1:128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  <c r="DW32" s="115">
        <v>32</v>
      </c>
      <c r="DX32" s="115">
        <v>32</v>
      </c>
    </row>
    <row r="33" spans="1:128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  <c r="DW33" s="115">
        <v>412</v>
      </c>
      <c r="DX33" s="115">
        <v>411</v>
      </c>
    </row>
    <row r="34" spans="1:128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  <c r="DW34" s="115">
        <v>22</v>
      </c>
      <c r="DX34" s="115">
        <v>22</v>
      </c>
    </row>
    <row r="35" spans="1:128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  <c r="DW35" s="115">
        <v>607</v>
      </c>
      <c r="DX35" s="115">
        <v>565</v>
      </c>
    </row>
    <row r="36" spans="1:128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  <c r="DW36" s="115">
        <v>155</v>
      </c>
      <c r="DX36" s="115">
        <v>132</v>
      </c>
    </row>
    <row r="37" spans="1:128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  <c r="DW37" s="115">
        <v>57</v>
      </c>
      <c r="DX37" s="115">
        <v>1254</v>
      </c>
    </row>
    <row r="38" spans="1:128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  <c r="DW38" s="115">
        <v>123</v>
      </c>
      <c r="DX38" s="115">
        <v>122</v>
      </c>
    </row>
    <row r="39" spans="1:128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  <c r="DW39" s="115">
        <v>257</v>
      </c>
      <c r="DX39" s="115">
        <v>237</v>
      </c>
    </row>
    <row r="40" spans="1:128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  <c r="DW40" s="115">
        <v>428</v>
      </c>
      <c r="DX40" s="115">
        <v>428</v>
      </c>
    </row>
    <row r="41" spans="1:128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  <c r="DW41" s="115">
        <v>250</v>
      </c>
      <c r="DX41" s="115">
        <v>419</v>
      </c>
    </row>
    <row r="42" spans="1:128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  <c r="DW42" s="115">
        <v>15</v>
      </c>
      <c r="DX42" s="115">
        <v>14</v>
      </c>
    </row>
    <row r="43" spans="1:128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  <c r="DW43" s="115">
        <v>108</v>
      </c>
      <c r="DX43" s="115">
        <v>73</v>
      </c>
    </row>
    <row r="44" spans="1:128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  <c r="DW44" s="115">
        <v>355</v>
      </c>
      <c r="DX44" s="115">
        <v>355</v>
      </c>
    </row>
    <row r="45" spans="1:128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  <c r="DW45" s="115">
        <v>383</v>
      </c>
      <c r="DX45" s="115">
        <v>484</v>
      </c>
    </row>
    <row r="46" spans="1:128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8">
        <v>27</v>
      </c>
      <c r="DK46" s="258">
        <v>24</v>
      </c>
      <c r="DL46" s="258">
        <v>22</v>
      </c>
      <c r="DM46" s="258">
        <v>21</v>
      </c>
      <c r="DN46" s="258">
        <v>19</v>
      </c>
      <c r="DO46" s="258">
        <v>19</v>
      </c>
      <c r="DP46" s="258">
        <v>19</v>
      </c>
      <c r="DQ46" s="258">
        <v>19</v>
      </c>
      <c r="DR46" s="258">
        <v>19</v>
      </c>
      <c r="DS46" s="258">
        <v>18</v>
      </c>
      <c r="DT46" s="258">
        <v>18</v>
      </c>
      <c r="DU46" s="258">
        <v>18</v>
      </c>
      <c r="DV46" s="258">
        <v>18</v>
      </c>
      <c r="DW46" s="258">
        <v>18</v>
      </c>
      <c r="DX46" s="258">
        <v>18</v>
      </c>
    </row>
    <row r="47" spans="1:128" ht="20.100000000000001" customHeight="1">
      <c r="A47" s="63" t="s">
        <v>136</v>
      </c>
      <c r="B47" s="13" t="s">
        <v>8</v>
      </c>
      <c r="C47" s="76">
        <f t="shared" ref="C47:AH47" si="57">SUM(C48:C55)</f>
        <v>1198</v>
      </c>
      <c r="D47" s="76">
        <f t="shared" si="57"/>
        <v>2250</v>
      </c>
      <c r="E47" s="76">
        <f t="shared" si="57"/>
        <v>4159</v>
      </c>
      <c r="F47" s="76">
        <f t="shared" si="57"/>
        <v>3250</v>
      </c>
      <c r="G47" s="76">
        <f t="shared" si="57"/>
        <v>3274</v>
      </c>
      <c r="H47" s="76">
        <f t="shared" si="57"/>
        <v>8732</v>
      </c>
      <c r="I47" s="76">
        <f t="shared" si="57"/>
        <v>12199</v>
      </c>
      <c r="J47" s="76">
        <f t="shared" si="57"/>
        <v>21379</v>
      </c>
      <c r="K47" s="76">
        <f t="shared" si="57"/>
        <v>16009</v>
      </c>
      <c r="L47" s="76">
        <f t="shared" si="57"/>
        <v>13163</v>
      </c>
      <c r="M47" s="76">
        <f t="shared" si="57"/>
        <v>8672</v>
      </c>
      <c r="N47" s="76">
        <f t="shared" si="57"/>
        <v>3288</v>
      </c>
      <c r="O47" s="76">
        <f t="shared" si="57"/>
        <v>2898</v>
      </c>
      <c r="P47" s="76">
        <f t="shared" si="57"/>
        <v>2622</v>
      </c>
      <c r="Q47" s="76">
        <f t="shared" si="57"/>
        <v>2347</v>
      </c>
      <c r="R47" s="76">
        <f t="shared" si="57"/>
        <v>2089</v>
      </c>
      <c r="S47" s="76">
        <f t="shared" si="57"/>
        <v>1939</v>
      </c>
      <c r="T47" s="76">
        <f t="shared" si="57"/>
        <v>1760</v>
      </c>
      <c r="U47" s="76">
        <f t="shared" si="57"/>
        <v>1649</v>
      </c>
      <c r="V47" s="76">
        <f t="shared" si="57"/>
        <v>1492</v>
      </c>
      <c r="W47" s="76">
        <f t="shared" si="57"/>
        <v>1602</v>
      </c>
      <c r="X47" s="76">
        <f t="shared" si="57"/>
        <v>1359</v>
      </c>
      <c r="Y47" s="76">
        <f t="shared" si="57"/>
        <v>1196</v>
      </c>
      <c r="Z47" s="76">
        <f t="shared" si="57"/>
        <v>1234</v>
      </c>
      <c r="AA47" s="76">
        <f t="shared" si="57"/>
        <v>955</v>
      </c>
      <c r="AB47" s="76">
        <f t="shared" si="57"/>
        <v>615</v>
      </c>
      <c r="AC47" s="76">
        <f t="shared" si="57"/>
        <v>523</v>
      </c>
      <c r="AD47" s="76">
        <f t="shared" si="57"/>
        <v>296</v>
      </c>
      <c r="AE47" s="76">
        <f t="shared" si="57"/>
        <v>562</v>
      </c>
      <c r="AF47" s="76">
        <f t="shared" si="57"/>
        <v>367</v>
      </c>
      <c r="AG47" s="76">
        <f t="shared" si="57"/>
        <v>1754</v>
      </c>
      <c r="AH47" s="76">
        <f t="shared" si="57"/>
        <v>1097</v>
      </c>
      <c r="AI47" s="76">
        <f t="shared" ref="AI47:AM47" si="58">SUM(AI48:AI55)</f>
        <v>773</v>
      </c>
      <c r="AJ47" s="76">
        <f t="shared" si="58"/>
        <v>788</v>
      </c>
      <c r="AK47" s="76">
        <f t="shared" si="58"/>
        <v>554</v>
      </c>
      <c r="AL47" s="76">
        <f t="shared" si="58"/>
        <v>1013</v>
      </c>
      <c r="AM47" s="76">
        <f t="shared" si="58"/>
        <v>2396</v>
      </c>
      <c r="AN47" s="76">
        <f t="shared" ref="AN47" si="59">SUM(AN48:AN55)</f>
        <v>915</v>
      </c>
      <c r="AO47" s="76">
        <f t="shared" ref="AO47" si="60">SUM(AO48:AO55)</f>
        <v>828</v>
      </c>
      <c r="AP47" s="76">
        <f t="shared" ref="AP47:AT47" si="61">SUM(AP48:AP55)</f>
        <v>703</v>
      </c>
      <c r="AQ47" s="76">
        <f t="shared" si="61"/>
        <v>627</v>
      </c>
      <c r="AR47" s="76">
        <f t="shared" si="61"/>
        <v>529</v>
      </c>
      <c r="AS47" s="76">
        <f t="shared" si="61"/>
        <v>383</v>
      </c>
      <c r="AT47" s="76">
        <f t="shared" si="61"/>
        <v>299</v>
      </c>
      <c r="AU47" s="76">
        <f t="shared" ref="AU47:AV47" si="62">SUM(AU48:AU55)</f>
        <v>237</v>
      </c>
      <c r="AV47" s="76">
        <f t="shared" si="62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3">SUM(BA48:BA55)</f>
        <v>143</v>
      </c>
      <c r="BB47" s="103">
        <f t="shared" si="63"/>
        <v>135</v>
      </c>
      <c r="BC47" s="103">
        <f t="shared" si="63"/>
        <v>153</v>
      </c>
      <c r="BD47" s="103">
        <f t="shared" si="63"/>
        <v>230</v>
      </c>
      <c r="BE47" s="103">
        <f t="shared" si="63"/>
        <v>194</v>
      </c>
      <c r="BF47" s="103">
        <f t="shared" si="63"/>
        <v>506</v>
      </c>
      <c r="BG47" s="103">
        <f t="shared" ref="BG47:BH47" si="64">SUM(BG48:BG55)</f>
        <v>1345</v>
      </c>
      <c r="BH47" s="103">
        <f t="shared" si="64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5">SUM(BQ48:BQ55)</f>
        <v>1814</v>
      </c>
      <c r="BR47" s="179">
        <f t="shared" si="65"/>
        <v>1739</v>
      </c>
      <c r="BS47" s="179">
        <f t="shared" si="65"/>
        <v>1818</v>
      </c>
      <c r="BT47" s="179">
        <f t="shared" si="65"/>
        <v>1736</v>
      </c>
      <c r="BU47" s="179">
        <f t="shared" ref="BU47:CB47" si="66">SUM(BU48:BU55)</f>
        <v>1550</v>
      </c>
      <c r="BV47" s="179">
        <f t="shared" si="66"/>
        <v>1362</v>
      </c>
      <c r="BW47" s="179">
        <f t="shared" si="66"/>
        <v>1236</v>
      </c>
      <c r="BX47" s="172">
        <f t="shared" si="66"/>
        <v>1790</v>
      </c>
      <c r="BY47" s="172">
        <f t="shared" si="66"/>
        <v>1414</v>
      </c>
      <c r="BZ47" s="172">
        <f t="shared" si="66"/>
        <v>1072</v>
      </c>
      <c r="CA47" s="172">
        <f t="shared" si="66"/>
        <v>1031</v>
      </c>
      <c r="CB47" s="179">
        <f t="shared" si="66"/>
        <v>1068</v>
      </c>
      <c r="CC47" s="211">
        <f t="shared" ref="CC47:CE47" si="67">SUM(CC48:CC55)</f>
        <v>1159</v>
      </c>
      <c r="CD47" s="211">
        <f t="shared" si="67"/>
        <v>940</v>
      </c>
      <c r="CE47" s="211">
        <f t="shared" si="67"/>
        <v>957</v>
      </c>
      <c r="CF47" s="211">
        <f t="shared" ref="CF47" si="68">SUM(CF48:CF55)</f>
        <v>1624</v>
      </c>
      <c r="CG47" s="211">
        <f t="shared" ref="CG47:CH47" si="69">SUM(CG48:CG55)</f>
        <v>1216</v>
      </c>
      <c r="CH47" s="211">
        <f t="shared" si="69"/>
        <v>1143</v>
      </c>
      <c r="CI47" s="211">
        <f t="shared" ref="CI47" si="70">SUM(CI48:CI55)</f>
        <v>667</v>
      </c>
      <c r="CJ47" s="211">
        <f t="shared" ref="CJ47:CK47" si="71">SUM(CJ48:CJ55)</f>
        <v>280</v>
      </c>
      <c r="CK47" s="211">
        <f t="shared" si="71"/>
        <v>419</v>
      </c>
      <c r="CL47" s="211">
        <f t="shared" ref="CL47" si="72">SUM(CL48:CL55)</f>
        <v>195</v>
      </c>
      <c r="CM47" s="211">
        <f t="shared" ref="CM47" si="73">SUM(CM48:CM55)</f>
        <v>153</v>
      </c>
      <c r="CN47" s="211">
        <f t="shared" ref="CN47:CP47" si="74">SUM(CN48:CN55)</f>
        <v>897</v>
      </c>
      <c r="CO47" s="211">
        <f t="shared" si="74"/>
        <v>1185</v>
      </c>
      <c r="CP47" s="211">
        <f t="shared" si="74"/>
        <v>1017</v>
      </c>
      <c r="CQ47" s="207">
        <f t="shared" ref="CQ47:CR47" si="75">SUM(CQ48:CQ55)</f>
        <v>1148</v>
      </c>
      <c r="CR47" s="211">
        <f t="shared" si="75"/>
        <v>2365</v>
      </c>
      <c r="CS47" s="211">
        <f t="shared" ref="CS47:CT47" si="76">SUM(CS48:CS55)</f>
        <v>2093</v>
      </c>
      <c r="CT47" s="211">
        <f t="shared" si="76"/>
        <v>1933</v>
      </c>
      <c r="CU47" s="207">
        <f t="shared" ref="CU47" si="77">SUM(CU48:CU55)</f>
        <v>2177</v>
      </c>
      <c r="CV47" s="211">
        <f t="shared" ref="CV47:CW47" si="78">SUM(CV48:CV55)</f>
        <v>1977</v>
      </c>
      <c r="CW47" s="211">
        <f t="shared" si="78"/>
        <v>3678</v>
      </c>
      <c r="CX47" s="211">
        <f t="shared" ref="CX47:CY47" si="79">SUM(CX48:CX55)</f>
        <v>4561</v>
      </c>
      <c r="CY47" s="207">
        <f t="shared" si="79"/>
        <v>6572</v>
      </c>
      <c r="CZ47" s="211">
        <f t="shared" ref="CZ47:DA47" si="80">SUM(CZ48:CZ55)</f>
        <v>6827</v>
      </c>
      <c r="DA47" s="207">
        <f t="shared" si="80"/>
        <v>6816</v>
      </c>
      <c r="DB47" s="211">
        <f t="shared" ref="DB47:DC47" si="81">SUM(DB48:DB55)</f>
        <v>6718</v>
      </c>
      <c r="DC47" s="207">
        <f t="shared" si="81"/>
        <v>7523</v>
      </c>
      <c r="DD47" s="211">
        <f t="shared" ref="DD47:DE47" si="82">SUM(DD48:DD55)</f>
        <v>8301</v>
      </c>
      <c r="DE47" s="211">
        <f t="shared" si="82"/>
        <v>10539</v>
      </c>
      <c r="DF47" s="211">
        <f t="shared" ref="DF47:DG47" si="83">SUM(DF48:DF55)</f>
        <v>10830</v>
      </c>
      <c r="DG47" s="211">
        <f t="shared" si="83"/>
        <v>11700</v>
      </c>
      <c r="DH47" s="207">
        <f t="shared" ref="DH47:DK47" si="84">SUM(DH48:DH55)</f>
        <v>13445</v>
      </c>
      <c r="DI47" s="211">
        <f t="shared" si="84"/>
        <v>13565</v>
      </c>
      <c r="DJ47" s="207">
        <f t="shared" si="84"/>
        <v>13987</v>
      </c>
      <c r="DK47" s="207">
        <f t="shared" si="84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  <c r="DW47" s="207">
        <v>9814</v>
      </c>
      <c r="DX47" s="207">
        <v>9667</v>
      </c>
    </row>
    <row r="48" spans="1:128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8">
        <v>1087</v>
      </c>
      <c r="DK48" s="258">
        <v>1087</v>
      </c>
      <c r="DL48" s="258">
        <v>1087</v>
      </c>
      <c r="DM48" s="258">
        <v>1085</v>
      </c>
      <c r="DN48" s="258">
        <v>1085</v>
      </c>
      <c r="DO48" s="258">
        <v>1085</v>
      </c>
      <c r="DP48" s="258">
        <v>1083</v>
      </c>
      <c r="DQ48" s="258">
        <v>1048</v>
      </c>
      <c r="DR48" s="258">
        <v>1039</v>
      </c>
      <c r="DS48" s="258">
        <v>1034</v>
      </c>
      <c r="DT48" s="258">
        <v>1034</v>
      </c>
      <c r="DU48" s="258">
        <v>1031</v>
      </c>
      <c r="DV48" s="258">
        <v>997</v>
      </c>
      <c r="DW48" s="258">
        <v>922</v>
      </c>
      <c r="DX48" s="258">
        <v>900</v>
      </c>
    </row>
    <row r="49" spans="1:128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  <c r="DW49" s="115">
        <v>898</v>
      </c>
      <c r="DX49" s="115">
        <v>839</v>
      </c>
    </row>
    <row r="50" spans="1:128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  <c r="DW50" s="115">
        <v>959</v>
      </c>
      <c r="DX50" s="115">
        <v>959</v>
      </c>
    </row>
    <row r="51" spans="1:128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  <c r="DW51" s="115">
        <v>2206</v>
      </c>
      <c r="DX51" s="115">
        <v>2191</v>
      </c>
    </row>
    <row r="52" spans="1:128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  <c r="DW52" s="115">
        <v>1378</v>
      </c>
      <c r="DX52" s="115">
        <v>1377</v>
      </c>
    </row>
    <row r="53" spans="1:128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  <c r="DW53" s="115">
        <v>1313</v>
      </c>
      <c r="DX53" s="115">
        <v>1271</v>
      </c>
    </row>
    <row r="54" spans="1:128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  <c r="DW54" s="115">
        <v>2063</v>
      </c>
      <c r="DX54" s="115">
        <v>2055</v>
      </c>
    </row>
    <row r="55" spans="1:128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  <c r="DW55" s="115">
        <v>75</v>
      </c>
      <c r="DX55" s="115">
        <v>75</v>
      </c>
    </row>
    <row r="56" spans="1:128" ht="20.100000000000001" customHeight="1">
      <c r="A56" s="295" t="s">
        <v>523</v>
      </c>
      <c r="B56" s="296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7"/>
      <c r="AS56" s="92"/>
      <c r="AT56" s="298"/>
      <c r="AU56" s="92"/>
      <c r="AV56" s="92"/>
      <c r="AW56" s="299"/>
      <c r="AX56" s="300"/>
      <c r="AY56" s="300"/>
      <c r="AZ56" s="300"/>
      <c r="BA56" s="300"/>
      <c r="BB56" s="300"/>
      <c r="BC56" s="300"/>
      <c r="BD56" s="300"/>
      <c r="BE56" s="300"/>
      <c r="BF56" s="300"/>
      <c r="BG56" s="300"/>
      <c r="BH56" s="300"/>
      <c r="BI56" s="300"/>
      <c r="BJ56" s="300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8"/>
      <c r="DK56" s="258"/>
      <c r="DL56" s="258"/>
      <c r="DM56" s="258"/>
      <c r="DN56" s="258"/>
      <c r="DO56" s="258">
        <v>0</v>
      </c>
      <c r="DP56" s="258">
        <v>0</v>
      </c>
      <c r="DQ56" s="258">
        <v>0</v>
      </c>
      <c r="DR56" s="258">
        <v>0</v>
      </c>
      <c r="DS56" s="258">
        <v>0</v>
      </c>
      <c r="DT56" s="258">
        <v>0</v>
      </c>
      <c r="DU56" s="258">
        <v>0</v>
      </c>
      <c r="DV56" s="258">
        <v>0</v>
      </c>
      <c r="DW56" s="258">
        <v>0</v>
      </c>
      <c r="DX56" s="258">
        <v>0</v>
      </c>
    </row>
    <row r="57" spans="1:128" ht="20.100000000000001" customHeight="1">
      <c r="A57" s="63" t="s">
        <v>145</v>
      </c>
      <c r="B57" s="13" t="s">
        <v>8</v>
      </c>
      <c r="C57" s="76">
        <f t="shared" ref="C57:AH57" si="85">SUM(C58:C67)</f>
        <v>329</v>
      </c>
      <c r="D57" s="76">
        <f t="shared" si="85"/>
        <v>17</v>
      </c>
      <c r="E57" s="76">
        <f t="shared" si="85"/>
        <v>467</v>
      </c>
      <c r="F57" s="76">
        <f t="shared" si="85"/>
        <v>1770</v>
      </c>
      <c r="G57" s="76">
        <f t="shared" si="85"/>
        <v>1196</v>
      </c>
      <c r="H57" s="76">
        <f t="shared" si="85"/>
        <v>426</v>
      </c>
      <c r="I57" s="76">
        <f t="shared" si="85"/>
        <v>527</v>
      </c>
      <c r="J57" s="76">
        <f t="shared" si="85"/>
        <v>1647</v>
      </c>
      <c r="K57" s="76">
        <f t="shared" si="85"/>
        <v>4539</v>
      </c>
      <c r="L57" s="76">
        <f t="shared" si="85"/>
        <v>4265</v>
      </c>
      <c r="M57" s="76">
        <f t="shared" si="85"/>
        <v>3642</v>
      </c>
      <c r="N57" s="76">
        <f t="shared" si="85"/>
        <v>4026</v>
      </c>
      <c r="O57" s="76">
        <f t="shared" si="85"/>
        <v>4637</v>
      </c>
      <c r="P57" s="76">
        <f t="shared" si="85"/>
        <v>4478</v>
      </c>
      <c r="Q57" s="76">
        <f t="shared" si="85"/>
        <v>5080</v>
      </c>
      <c r="R57" s="76">
        <f t="shared" si="85"/>
        <v>5068</v>
      </c>
      <c r="S57" s="76">
        <f t="shared" si="85"/>
        <v>4920</v>
      </c>
      <c r="T57" s="76">
        <f t="shared" si="85"/>
        <v>5223</v>
      </c>
      <c r="U57" s="76">
        <f t="shared" si="85"/>
        <v>5281</v>
      </c>
      <c r="V57" s="76">
        <f t="shared" si="85"/>
        <v>5130</v>
      </c>
      <c r="W57" s="76">
        <f t="shared" si="85"/>
        <v>4840</v>
      </c>
      <c r="X57" s="76">
        <f t="shared" si="85"/>
        <v>4335</v>
      </c>
      <c r="Y57" s="76">
        <f t="shared" si="85"/>
        <v>4222</v>
      </c>
      <c r="Z57" s="76">
        <f t="shared" si="85"/>
        <v>5275</v>
      </c>
      <c r="AA57" s="76">
        <f t="shared" si="85"/>
        <v>7267</v>
      </c>
      <c r="AB57" s="76">
        <f t="shared" si="85"/>
        <v>6891</v>
      </c>
      <c r="AC57" s="76">
        <f t="shared" si="85"/>
        <v>6314</v>
      </c>
      <c r="AD57" s="76">
        <f t="shared" si="85"/>
        <v>5933</v>
      </c>
      <c r="AE57" s="76">
        <f t="shared" si="85"/>
        <v>7443</v>
      </c>
      <c r="AF57" s="76">
        <f t="shared" si="85"/>
        <v>6979</v>
      </c>
      <c r="AG57" s="76">
        <f t="shared" si="85"/>
        <v>6533</v>
      </c>
      <c r="AH57" s="76">
        <f t="shared" si="85"/>
        <v>5512</v>
      </c>
      <c r="AI57" s="76">
        <f t="shared" ref="AI57:AM57" si="86">SUM(AI58:AI67)</f>
        <v>4640</v>
      </c>
      <c r="AJ57" s="76">
        <f t="shared" si="86"/>
        <v>3996</v>
      </c>
      <c r="AK57" s="76">
        <f t="shared" si="86"/>
        <v>3713</v>
      </c>
      <c r="AL57" s="76">
        <f t="shared" si="86"/>
        <v>3735</v>
      </c>
      <c r="AM57" s="76">
        <f t="shared" si="86"/>
        <v>4206</v>
      </c>
      <c r="AN57" s="76">
        <f t="shared" ref="AN57" si="87">SUM(AN58:AN67)</f>
        <v>3053</v>
      </c>
      <c r="AO57" s="76">
        <f t="shared" ref="AO57" si="88">SUM(AO58:AO67)</f>
        <v>3641</v>
      </c>
      <c r="AP57" s="76">
        <f t="shared" ref="AP57:AT57" si="89">SUM(AP58:AP67)</f>
        <v>3335</v>
      </c>
      <c r="AQ57" s="76">
        <f t="shared" si="89"/>
        <v>4501</v>
      </c>
      <c r="AR57" s="76">
        <f t="shared" si="89"/>
        <v>3703</v>
      </c>
      <c r="AS57" s="76">
        <f t="shared" si="89"/>
        <v>3158</v>
      </c>
      <c r="AT57" s="76">
        <f t="shared" si="89"/>
        <v>3057</v>
      </c>
      <c r="AU57" s="76">
        <f t="shared" ref="AU57:AV57" si="90">SUM(AU58:AU67)</f>
        <v>2516</v>
      </c>
      <c r="AV57" s="76">
        <f t="shared" si="90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91">SUM(BA58:BA67)</f>
        <v>1192</v>
      </c>
      <c r="BB57" s="103">
        <f t="shared" si="91"/>
        <v>1246</v>
      </c>
      <c r="BC57" s="103">
        <f t="shared" si="91"/>
        <v>1237</v>
      </c>
      <c r="BD57" s="103">
        <f t="shared" si="91"/>
        <v>1311</v>
      </c>
      <c r="BE57" s="103">
        <f t="shared" si="91"/>
        <v>1186</v>
      </c>
      <c r="BF57" s="103">
        <f t="shared" si="91"/>
        <v>1327</v>
      </c>
      <c r="BG57" s="103">
        <f t="shared" ref="BG57:BH57" si="92">SUM(BG58:BG67)</f>
        <v>1260</v>
      </c>
      <c r="BH57" s="103">
        <f t="shared" si="92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3">SUM(BQ58:BQ67)</f>
        <v>3478</v>
      </c>
      <c r="BR57" s="179">
        <f t="shared" si="93"/>
        <v>3632</v>
      </c>
      <c r="BS57" s="179">
        <f t="shared" si="93"/>
        <v>2778</v>
      </c>
      <c r="BT57" s="179">
        <f t="shared" si="93"/>
        <v>1557</v>
      </c>
      <c r="BU57" s="179">
        <f t="shared" ref="BU57:CB57" si="94">SUM(BU58:BU67)</f>
        <v>1046</v>
      </c>
      <c r="BV57" s="179">
        <f t="shared" si="94"/>
        <v>836</v>
      </c>
      <c r="BW57" s="179">
        <f t="shared" si="94"/>
        <v>839</v>
      </c>
      <c r="BX57" s="172">
        <f t="shared" si="94"/>
        <v>966</v>
      </c>
      <c r="BY57" s="172">
        <f t="shared" si="94"/>
        <v>1035</v>
      </c>
      <c r="BZ57" s="172">
        <f t="shared" si="94"/>
        <v>487</v>
      </c>
      <c r="CA57" s="172">
        <f t="shared" si="94"/>
        <v>449</v>
      </c>
      <c r="CB57" s="179">
        <f t="shared" si="94"/>
        <v>481</v>
      </c>
      <c r="CC57" s="211">
        <f t="shared" ref="CC57:CE57" si="95">SUM(CC58:CC67)</f>
        <v>342</v>
      </c>
      <c r="CD57" s="211">
        <f t="shared" si="95"/>
        <v>266</v>
      </c>
      <c r="CE57" s="211">
        <f t="shared" si="95"/>
        <v>294</v>
      </c>
      <c r="CF57" s="211">
        <f t="shared" ref="CF57" si="96">SUM(CF58:CF67)</f>
        <v>525</v>
      </c>
      <c r="CG57" s="211">
        <f t="shared" ref="CG57:CH57" si="97">SUM(CG58:CG67)</f>
        <v>414</v>
      </c>
      <c r="CH57" s="211">
        <f t="shared" si="97"/>
        <v>822</v>
      </c>
      <c r="CI57" s="211">
        <f t="shared" ref="CI57" si="98">SUM(CI58:CI67)</f>
        <v>691</v>
      </c>
      <c r="CJ57" s="211">
        <f t="shared" ref="CJ57:CK57" si="99">SUM(CJ58:CJ67)</f>
        <v>466</v>
      </c>
      <c r="CK57" s="211">
        <f t="shared" si="99"/>
        <v>245</v>
      </c>
      <c r="CL57" s="211">
        <f t="shared" ref="CL57" si="100">SUM(CL58:CL67)</f>
        <v>142</v>
      </c>
      <c r="CM57" s="211">
        <f t="shared" ref="CM57" si="101">SUM(CM58:CM67)</f>
        <v>130</v>
      </c>
      <c r="CN57" s="211">
        <f t="shared" ref="CN57:CP57" si="102">SUM(CN58:CN67)</f>
        <v>123</v>
      </c>
      <c r="CO57" s="211">
        <f t="shared" si="102"/>
        <v>125</v>
      </c>
      <c r="CP57" s="211">
        <f t="shared" si="102"/>
        <v>334</v>
      </c>
      <c r="CQ57" s="207">
        <f t="shared" ref="CQ57:CR57" si="103">SUM(CQ58:CQ67)</f>
        <v>341</v>
      </c>
      <c r="CR57" s="211">
        <f t="shared" si="103"/>
        <v>339</v>
      </c>
      <c r="CS57" s="211">
        <f t="shared" ref="CS57:CT57" si="104">SUM(CS58:CS67)</f>
        <v>440</v>
      </c>
      <c r="CT57" s="211">
        <f t="shared" si="104"/>
        <v>428</v>
      </c>
      <c r="CU57" s="207">
        <f t="shared" ref="CU57" si="105">SUM(CU58:CU67)</f>
        <v>423</v>
      </c>
      <c r="CV57" s="211">
        <f t="shared" ref="CV57:CW57" si="106">SUM(CV58:CV67)</f>
        <v>425</v>
      </c>
      <c r="CW57" s="211">
        <f t="shared" si="106"/>
        <v>423</v>
      </c>
      <c r="CX57" s="211">
        <f t="shared" ref="CX57:CY57" si="107">SUM(CX58:CX67)</f>
        <v>409</v>
      </c>
      <c r="CY57" s="207">
        <f t="shared" si="107"/>
        <v>532</v>
      </c>
      <c r="CZ57" s="211">
        <f t="shared" ref="CZ57:DA57" si="108">SUM(CZ58:CZ67)</f>
        <v>464</v>
      </c>
      <c r="DA57" s="207">
        <f t="shared" si="108"/>
        <v>426</v>
      </c>
      <c r="DB57" s="211">
        <f t="shared" ref="DB57:DC57" si="109">SUM(DB58:DB67)</f>
        <v>418</v>
      </c>
      <c r="DC57" s="207">
        <f t="shared" si="109"/>
        <v>544</v>
      </c>
      <c r="DD57" s="211">
        <f t="shared" ref="DD57:DE57" si="110">SUM(DD58:DD67)</f>
        <v>1222</v>
      </c>
      <c r="DE57" s="211">
        <f t="shared" si="110"/>
        <v>1541</v>
      </c>
      <c r="DF57" s="211">
        <f t="shared" ref="DF57:DG57" si="111">SUM(DF58:DF67)</f>
        <v>1666</v>
      </c>
      <c r="DG57" s="211">
        <f t="shared" si="111"/>
        <v>2471</v>
      </c>
      <c r="DH57" s="207">
        <f t="shared" ref="DH57:DK57" si="112">SUM(DH58:DH67)</f>
        <v>2494</v>
      </c>
      <c r="DI57" s="211">
        <f t="shared" si="112"/>
        <v>3209</v>
      </c>
      <c r="DJ57" s="207">
        <f t="shared" si="112"/>
        <v>3154</v>
      </c>
      <c r="DK57" s="207">
        <f t="shared" si="112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  <c r="DW57" s="207">
        <v>2669</v>
      </c>
      <c r="DX57" s="207">
        <v>4260</v>
      </c>
    </row>
    <row r="58" spans="1:128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8">
        <v>919</v>
      </c>
      <c r="DK58" s="258">
        <v>765</v>
      </c>
      <c r="DL58" s="258">
        <v>641</v>
      </c>
      <c r="DM58" s="258">
        <v>490</v>
      </c>
      <c r="DN58" s="258">
        <v>341</v>
      </c>
      <c r="DO58" s="258">
        <v>177</v>
      </c>
      <c r="DP58" s="258">
        <v>113</v>
      </c>
      <c r="DQ58" s="258">
        <v>81</v>
      </c>
      <c r="DR58" s="258">
        <v>71</v>
      </c>
      <c r="DS58" s="258">
        <v>65</v>
      </c>
      <c r="DT58" s="258">
        <v>333</v>
      </c>
      <c r="DU58" s="258">
        <v>261</v>
      </c>
      <c r="DV58" s="258">
        <v>226</v>
      </c>
      <c r="DW58" s="258">
        <v>208</v>
      </c>
      <c r="DX58" s="258">
        <v>183</v>
      </c>
    </row>
    <row r="59" spans="1:128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  <c r="DW59" s="115">
        <v>19</v>
      </c>
      <c r="DX59" s="115">
        <v>19</v>
      </c>
    </row>
    <row r="60" spans="1:128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  <c r="DW60" s="115">
        <v>1599</v>
      </c>
      <c r="DX60" s="115">
        <v>1644</v>
      </c>
    </row>
    <row r="61" spans="1:128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  <c r="DW61" s="115">
        <v>168</v>
      </c>
      <c r="DX61" s="115">
        <v>1913</v>
      </c>
    </row>
    <row r="62" spans="1:128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  <c r="DW62" s="115">
        <v>619</v>
      </c>
      <c r="DX62" s="115">
        <v>445</v>
      </c>
    </row>
    <row r="63" spans="1:128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  <c r="DW63" s="115">
        <v>0</v>
      </c>
      <c r="DX63" s="115">
        <v>0</v>
      </c>
    </row>
    <row r="64" spans="1:128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  <c r="DW64" s="115">
        <v>52</v>
      </c>
      <c r="DX64" s="115">
        <v>52</v>
      </c>
    </row>
    <row r="65" spans="1:128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  <c r="DW65" s="115">
        <v>0</v>
      </c>
      <c r="DX65" s="115">
        <v>0</v>
      </c>
    </row>
    <row r="66" spans="1:128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  <c r="DW66" s="115">
        <v>4</v>
      </c>
      <c r="DX66" s="115">
        <v>4</v>
      </c>
    </row>
    <row r="67" spans="1:128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8">
        <v>0</v>
      </c>
      <c r="DK67" s="258">
        <v>0</v>
      </c>
      <c r="DL67" s="258">
        <v>0</v>
      </c>
      <c r="DM67" s="258">
        <v>0</v>
      </c>
      <c r="DN67" s="258">
        <v>0</v>
      </c>
      <c r="DO67" s="258">
        <v>0</v>
      </c>
      <c r="DP67" s="258">
        <v>0</v>
      </c>
      <c r="DQ67" s="258">
        <v>0</v>
      </c>
      <c r="DR67" s="258">
        <v>0</v>
      </c>
      <c r="DS67" s="258">
        <v>0</v>
      </c>
      <c r="DT67" s="258">
        <v>0</v>
      </c>
      <c r="DU67" s="258">
        <v>0</v>
      </c>
      <c r="DV67" s="258">
        <v>0</v>
      </c>
      <c r="DW67" s="258">
        <v>0</v>
      </c>
      <c r="DX67" s="258">
        <v>0</v>
      </c>
    </row>
    <row r="68" spans="1:128" ht="20.100000000000001" customHeight="1">
      <c r="A68" s="63" t="s">
        <v>152</v>
      </c>
      <c r="B68" s="13" t="s">
        <v>8</v>
      </c>
      <c r="C68" s="76">
        <f t="shared" ref="C68:AH68" si="113">SUM(C69:C73)</f>
        <v>564</v>
      </c>
      <c r="D68" s="76">
        <f t="shared" si="113"/>
        <v>868</v>
      </c>
      <c r="E68" s="76">
        <f t="shared" si="113"/>
        <v>1870</v>
      </c>
      <c r="F68" s="76">
        <f t="shared" si="113"/>
        <v>5609</v>
      </c>
      <c r="G68" s="76">
        <f t="shared" si="113"/>
        <v>2156</v>
      </c>
      <c r="H68" s="76">
        <f t="shared" si="113"/>
        <v>6506</v>
      </c>
      <c r="I68" s="76">
        <f t="shared" si="113"/>
        <v>7940</v>
      </c>
      <c r="J68" s="76">
        <f t="shared" si="113"/>
        <v>12384</v>
      </c>
      <c r="K68" s="76">
        <f t="shared" si="113"/>
        <v>4678</v>
      </c>
      <c r="L68" s="76">
        <f t="shared" si="113"/>
        <v>1809</v>
      </c>
      <c r="M68" s="76">
        <f t="shared" si="113"/>
        <v>784</v>
      </c>
      <c r="N68" s="76">
        <f t="shared" si="113"/>
        <v>3348</v>
      </c>
      <c r="O68" s="76">
        <f t="shared" si="113"/>
        <v>3369</v>
      </c>
      <c r="P68" s="76">
        <f t="shared" si="113"/>
        <v>3235</v>
      </c>
      <c r="Q68" s="76">
        <f t="shared" si="113"/>
        <v>1612</v>
      </c>
      <c r="R68" s="76">
        <f t="shared" si="113"/>
        <v>1471</v>
      </c>
      <c r="S68" s="76">
        <f t="shared" si="113"/>
        <v>1350</v>
      </c>
      <c r="T68" s="76">
        <f t="shared" si="113"/>
        <v>1233</v>
      </c>
      <c r="U68" s="76">
        <f t="shared" si="113"/>
        <v>1116</v>
      </c>
      <c r="V68" s="76">
        <f t="shared" si="113"/>
        <v>1064</v>
      </c>
      <c r="W68" s="76">
        <f t="shared" si="113"/>
        <v>913</v>
      </c>
      <c r="X68" s="76">
        <f t="shared" si="113"/>
        <v>817</v>
      </c>
      <c r="Y68" s="76">
        <f t="shared" si="113"/>
        <v>377</v>
      </c>
      <c r="Z68" s="76">
        <f t="shared" si="113"/>
        <v>323</v>
      </c>
      <c r="AA68" s="76">
        <f t="shared" si="113"/>
        <v>340</v>
      </c>
      <c r="AB68" s="76">
        <f t="shared" si="113"/>
        <v>206</v>
      </c>
      <c r="AC68" s="76">
        <f t="shared" si="113"/>
        <v>483</v>
      </c>
      <c r="AD68" s="76">
        <f t="shared" si="113"/>
        <v>129</v>
      </c>
      <c r="AE68" s="76">
        <f t="shared" si="113"/>
        <v>127</v>
      </c>
      <c r="AF68" s="76">
        <f t="shared" si="113"/>
        <v>117</v>
      </c>
      <c r="AG68" s="76">
        <f t="shared" si="113"/>
        <v>657</v>
      </c>
      <c r="AH68" s="76">
        <f t="shared" si="113"/>
        <v>410</v>
      </c>
      <c r="AI68" s="76">
        <f t="shared" ref="AI68:AM68" si="114">SUM(AI69:AI73)</f>
        <v>268</v>
      </c>
      <c r="AJ68" s="76">
        <f t="shared" si="114"/>
        <v>186</v>
      </c>
      <c r="AK68" s="76">
        <f t="shared" si="114"/>
        <v>172</v>
      </c>
      <c r="AL68" s="76">
        <f t="shared" si="114"/>
        <v>247</v>
      </c>
      <c r="AM68" s="76">
        <f t="shared" si="114"/>
        <v>735</v>
      </c>
      <c r="AN68" s="76">
        <f t="shared" ref="AN68" si="115">SUM(AN69:AN73)</f>
        <v>554</v>
      </c>
      <c r="AO68" s="76">
        <f t="shared" ref="AO68" si="116">SUM(AO69:AO73)</f>
        <v>818</v>
      </c>
      <c r="AP68" s="76">
        <f t="shared" ref="AP68:AT68" si="117">SUM(AP69:AP73)</f>
        <v>764</v>
      </c>
      <c r="AQ68" s="76">
        <f t="shared" si="117"/>
        <v>696</v>
      </c>
      <c r="AR68" s="76">
        <f t="shared" si="117"/>
        <v>1392</v>
      </c>
      <c r="AS68" s="76">
        <f t="shared" si="117"/>
        <v>1326</v>
      </c>
      <c r="AT68" s="76">
        <f t="shared" si="117"/>
        <v>804</v>
      </c>
      <c r="AU68" s="76">
        <f t="shared" ref="AU68:AV68" si="118">SUM(AU69:AU73)</f>
        <v>797</v>
      </c>
      <c r="AV68" s="76">
        <f t="shared" si="118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19">SUM(BA69:BA73)</f>
        <v>562</v>
      </c>
      <c r="BB68" s="103">
        <f t="shared" si="119"/>
        <v>431</v>
      </c>
      <c r="BC68" s="103">
        <f t="shared" si="119"/>
        <v>383</v>
      </c>
      <c r="BD68" s="103">
        <f t="shared" si="119"/>
        <v>366</v>
      </c>
      <c r="BE68" s="103">
        <f t="shared" si="119"/>
        <v>338</v>
      </c>
      <c r="BF68" s="103">
        <f t="shared" si="119"/>
        <v>317</v>
      </c>
      <c r="BG68" s="103">
        <f t="shared" ref="BG68:BH68" si="120">SUM(BG69:BG73)</f>
        <v>266</v>
      </c>
      <c r="BH68" s="103">
        <f t="shared" si="120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21">SUM(BQ69:BQ73)</f>
        <v>40</v>
      </c>
      <c r="BR68" s="179">
        <f t="shared" si="121"/>
        <v>39</v>
      </c>
      <c r="BS68" s="179">
        <f t="shared" si="121"/>
        <v>39</v>
      </c>
      <c r="BT68" s="179">
        <f t="shared" si="121"/>
        <v>181</v>
      </c>
      <c r="BU68" s="179">
        <f t="shared" ref="BU68:CB68" si="122">SUM(BU69:BU73)</f>
        <v>139</v>
      </c>
      <c r="BV68" s="179">
        <f t="shared" si="122"/>
        <v>95</v>
      </c>
      <c r="BW68" s="179">
        <f t="shared" si="122"/>
        <v>180</v>
      </c>
      <c r="BX68" s="172">
        <f t="shared" si="122"/>
        <v>148</v>
      </c>
      <c r="BY68" s="172">
        <f t="shared" si="122"/>
        <v>59</v>
      </c>
      <c r="BZ68" s="172">
        <f t="shared" si="122"/>
        <v>36</v>
      </c>
      <c r="CA68" s="172">
        <f t="shared" si="122"/>
        <v>32</v>
      </c>
      <c r="CB68" s="179">
        <f t="shared" si="122"/>
        <v>31</v>
      </c>
      <c r="CC68" s="211">
        <f t="shared" ref="CC68:CE68" si="123">SUM(CC69:CC73)</f>
        <v>31</v>
      </c>
      <c r="CD68" s="211">
        <f t="shared" si="123"/>
        <v>31</v>
      </c>
      <c r="CE68" s="211">
        <f t="shared" si="123"/>
        <v>31</v>
      </c>
      <c r="CF68" s="211">
        <f t="shared" ref="CF68" si="124">SUM(CF69:CF73)</f>
        <v>31</v>
      </c>
      <c r="CG68" s="211">
        <f t="shared" ref="CG68:CH68" si="125">SUM(CG69:CG73)</f>
        <v>259</v>
      </c>
      <c r="CH68" s="211">
        <f t="shared" si="125"/>
        <v>245</v>
      </c>
      <c r="CI68" s="211">
        <f t="shared" ref="CI68" si="126">SUM(CI69:CI73)</f>
        <v>88</v>
      </c>
      <c r="CJ68" s="211">
        <f t="shared" ref="CJ68:CK68" si="127">SUM(CJ69:CJ73)</f>
        <v>31</v>
      </c>
      <c r="CK68" s="211">
        <f t="shared" si="127"/>
        <v>307</v>
      </c>
      <c r="CL68" s="211">
        <f t="shared" ref="CL68" si="128">SUM(CL69:CL73)</f>
        <v>44</v>
      </c>
      <c r="CM68" s="211">
        <f t="shared" ref="CM68" si="129">SUM(CM69:CM73)</f>
        <v>44</v>
      </c>
      <c r="CN68" s="211">
        <f t="shared" ref="CN68:CP68" si="130">SUM(CN69:CN73)</f>
        <v>75</v>
      </c>
      <c r="CO68" s="211">
        <f t="shared" si="130"/>
        <v>73</v>
      </c>
      <c r="CP68" s="211">
        <f t="shared" si="130"/>
        <v>66</v>
      </c>
      <c r="CQ68" s="207">
        <f t="shared" ref="CQ68:CR68" si="131">SUM(CQ69:CQ73)</f>
        <v>54</v>
      </c>
      <c r="CR68" s="211">
        <f t="shared" si="131"/>
        <v>39</v>
      </c>
      <c r="CS68" s="211">
        <f t="shared" ref="CS68:CT68" si="132">SUM(CS69:CS73)</f>
        <v>36</v>
      </c>
      <c r="CT68" s="211">
        <f t="shared" si="132"/>
        <v>33</v>
      </c>
      <c r="CU68" s="207">
        <f t="shared" ref="CU68:CV68" si="133">SUM(CU69:CU73)</f>
        <v>29</v>
      </c>
      <c r="CV68" s="211">
        <f t="shared" si="133"/>
        <v>27</v>
      </c>
      <c r="CW68" s="211">
        <f t="shared" ref="CW68:CX68" si="134">SUM(CW69:CW73)</f>
        <v>6</v>
      </c>
      <c r="CX68" s="211">
        <f t="shared" si="134"/>
        <v>5</v>
      </c>
      <c r="CY68" s="207">
        <f t="shared" ref="CY68:CZ68" si="135">SUM(CY69:CY73)</f>
        <v>2</v>
      </c>
      <c r="CZ68" s="211">
        <f t="shared" si="135"/>
        <v>2</v>
      </c>
      <c r="DA68" s="207">
        <f t="shared" ref="DA68:DB68" si="136">SUM(DA69:DA73)</f>
        <v>46</v>
      </c>
      <c r="DB68" s="211">
        <f t="shared" si="136"/>
        <v>198</v>
      </c>
      <c r="DC68" s="207">
        <f t="shared" ref="DC68:DD68" si="137">SUM(DC69:DC73)</f>
        <v>198</v>
      </c>
      <c r="DD68" s="211">
        <f t="shared" si="137"/>
        <v>198</v>
      </c>
      <c r="DE68" s="211">
        <f t="shared" ref="DE68:DF68" si="138">SUM(DE69:DE73)</f>
        <v>163</v>
      </c>
      <c r="DF68" s="211">
        <f t="shared" si="138"/>
        <v>161</v>
      </c>
      <c r="DG68" s="211">
        <f t="shared" ref="DG68:DK68" si="139">SUM(DG69:DG73)</f>
        <v>161</v>
      </c>
      <c r="DH68" s="207">
        <f t="shared" si="139"/>
        <v>291</v>
      </c>
      <c r="DI68" s="211">
        <f t="shared" si="139"/>
        <v>262</v>
      </c>
      <c r="DJ68" s="207">
        <f t="shared" si="139"/>
        <v>608</v>
      </c>
      <c r="DK68" s="207">
        <f t="shared" si="139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  <c r="DW68" s="207">
        <v>1286</v>
      </c>
      <c r="DX68" s="207">
        <v>1721</v>
      </c>
    </row>
    <row r="69" spans="1:128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8">
        <v>95</v>
      </c>
      <c r="DK69" s="258">
        <v>95</v>
      </c>
      <c r="DL69" s="258">
        <v>144</v>
      </c>
      <c r="DM69" s="258">
        <v>144</v>
      </c>
      <c r="DN69" s="258">
        <v>144</v>
      </c>
      <c r="DO69" s="258">
        <v>144</v>
      </c>
      <c r="DP69" s="258">
        <v>144</v>
      </c>
      <c r="DQ69" s="258">
        <v>144</v>
      </c>
      <c r="DR69" s="258">
        <v>144</v>
      </c>
      <c r="DS69" s="258">
        <v>143</v>
      </c>
      <c r="DT69" s="258">
        <v>143</v>
      </c>
      <c r="DU69" s="258">
        <v>143</v>
      </c>
      <c r="DV69" s="258">
        <v>143</v>
      </c>
      <c r="DW69" s="258">
        <v>138</v>
      </c>
      <c r="DX69" s="258">
        <v>138</v>
      </c>
    </row>
    <row r="70" spans="1:128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  <c r="DW70" s="115">
        <v>25</v>
      </c>
      <c r="DX70" s="115">
        <v>345</v>
      </c>
    </row>
    <row r="71" spans="1:128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  <c r="DW71" s="115">
        <v>183</v>
      </c>
      <c r="DX71" s="115">
        <v>183</v>
      </c>
    </row>
    <row r="72" spans="1:128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  <c r="DW72" s="115">
        <v>431</v>
      </c>
      <c r="DX72" s="115">
        <v>547</v>
      </c>
    </row>
    <row r="73" spans="1:128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8">
        <v>139</v>
      </c>
      <c r="DK73" s="258">
        <v>139</v>
      </c>
      <c r="DL73" s="258">
        <v>139</v>
      </c>
      <c r="DM73" s="258">
        <v>139</v>
      </c>
      <c r="DN73" s="258">
        <v>139</v>
      </c>
      <c r="DO73" s="258">
        <v>139</v>
      </c>
      <c r="DP73" s="258">
        <v>131</v>
      </c>
      <c r="DQ73" s="258">
        <v>131</v>
      </c>
      <c r="DR73" s="258">
        <v>131</v>
      </c>
      <c r="DS73" s="258">
        <v>91</v>
      </c>
      <c r="DT73" s="258">
        <v>84</v>
      </c>
      <c r="DU73" s="258">
        <v>84</v>
      </c>
      <c r="DV73" s="258">
        <v>110</v>
      </c>
      <c r="DW73" s="258">
        <v>509</v>
      </c>
      <c r="DX73" s="258">
        <v>508</v>
      </c>
    </row>
    <row r="74" spans="1:128" ht="20.100000000000001" customHeight="1">
      <c r="A74" s="69" t="s">
        <v>154</v>
      </c>
      <c r="B74" s="302" t="s">
        <v>8</v>
      </c>
      <c r="C74" s="60">
        <f t="shared" ref="C74:AH74" si="140">SUM(C75:C79)</f>
        <v>1071</v>
      </c>
      <c r="D74" s="60">
        <f t="shared" si="140"/>
        <v>965</v>
      </c>
      <c r="E74" s="60">
        <f t="shared" si="140"/>
        <v>1069</v>
      </c>
      <c r="F74" s="60">
        <f t="shared" si="140"/>
        <v>2192</v>
      </c>
      <c r="G74" s="60">
        <f t="shared" si="140"/>
        <v>398</v>
      </c>
      <c r="H74" s="60">
        <f t="shared" si="140"/>
        <v>597</v>
      </c>
      <c r="I74" s="60">
        <f t="shared" si="140"/>
        <v>1881</v>
      </c>
      <c r="J74" s="60">
        <f t="shared" si="140"/>
        <v>3802</v>
      </c>
      <c r="K74" s="60">
        <f t="shared" si="140"/>
        <v>3101</v>
      </c>
      <c r="L74" s="60">
        <f t="shared" si="140"/>
        <v>2205</v>
      </c>
      <c r="M74" s="60">
        <f t="shared" si="140"/>
        <v>1557</v>
      </c>
      <c r="N74" s="60">
        <f t="shared" si="140"/>
        <v>1441</v>
      </c>
      <c r="O74" s="60">
        <f t="shared" si="140"/>
        <v>1404</v>
      </c>
      <c r="P74" s="60">
        <f t="shared" si="140"/>
        <v>1300</v>
      </c>
      <c r="Q74" s="60">
        <f t="shared" si="140"/>
        <v>1303</v>
      </c>
      <c r="R74" s="60">
        <f t="shared" si="140"/>
        <v>1399</v>
      </c>
      <c r="S74" s="60">
        <f t="shared" si="140"/>
        <v>1253</v>
      </c>
      <c r="T74" s="60">
        <f t="shared" si="140"/>
        <v>1187</v>
      </c>
      <c r="U74" s="60">
        <f t="shared" si="140"/>
        <v>1163</v>
      </c>
      <c r="V74" s="60">
        <f t="shared" si="140"/>
        <v>1066</v>
      </c>
      <c r="W74" s="60">
        <f t="shared" si="140"/>
        <v>981</v>
      </c>
      <c r="X74" s="60">
        <f t="shared" si="140"/>
        <v>876</v>
      </c>
      <c r="Y74" s="60">
        <f t="shared" si="140"/>
        <v>989</v>
      </c>
      <c r="Z74" s="65">
        <f t="shared" si="140"/>
        <v>1146</v>
      </c>
      <c r="AA74" s="65">
        <f t="shared" si="140"/>
        <v>867</v>
      </c>
      <c r="AB74" s="65">
        <f t="shared" si="140"/>
        <v>740</v>
      </c>
      <c r="AC74" s="65">
        <f t="shared" si="140"/>
        <v>669</v>
      </c>
      <c r="AD74" s="65">
        <f t="shared" si="140"/>
        <v>608</v>
      </c>
      <c r="AE74" s="65">
        <f t="shared" si="140"/>
        <v>573</v>
      </c>
      <c r="AF74" s="65">
        <f t="shared" si="140"/>
        <v>531</v>
      </c>
      <c r="AG74" s="65">
        <f t="shared" si="140"/>
        <v>590</v>
      </c>
      <c r="AH74" s="65">
        <f t="shared" si="140"/>
        <v>827</v>
      </c>
      <c r="AI74" s="65">
        <f t="shared" ref="AI74:AM74" si="141">SUM(AI75:AI79)</f>
        <v>650</v>
      </c>
      <c r="AJ74" s="65">
        <f t="shared" si="141"/>
        <v>562</v>
      </c>
      <c r="AK74" s="65">
        <f t="shared" si="141"/>
        <v>669</v>
      </c>
      <c r="AL74" s="65">
        <f t="shared" si="141"/>
        <v>444</v>
      </c>
      <c r="AM74" s="65">
        <f t="shared" si="141"/>
        <v>1243</v>
      </c>
      <c r="AN74" s="65">
        <f t="shared" ref="AN74" si="142">SUM(AN75:AN79)</f>
        <v>644</v>
      </c>
      <c r="AO74" s="65">
        <f t="shared" ref="AO74" si="143">SUM(AO75:AO79)</f>
        <v>551</v>
      </c>
      <c r="AP74" s="65">
        <f t="shared" ref="AP74:AT74" si="144">SUM(AP75:AP79)</f>
        <v>726</v>
      </c>
      <c r="AQ74" s="65">
        <f t="shared" si="144"/>
        <v>998</v>
      </c>
      <c r="AR74" s="65">
        <f t="shared" si="144"/>
        <v>935</v>
      </c>
      <c r="AS74" s="65">
        <f t="shared" si="144"/>
        <v>888</v>
      </c>
      <c r="AT74" s="65">
        <f t="shared" si="144"/>
        <v>1073</v>
      </c>
      <c r="AU74" s="65">
        <f t="shared" ref="AU74:AV74" si="145">SUM(AU75:AU79)</f>
        <v>1083</v>
      </c>
      <c r="AV74" s="65">
        <f t="shared" si="145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6">SUM(BA75:BA79)</f>
        <v>1084</v>
      </c>
      <c r="BB74" s="125">
        <f t="shared" si="146"/>
        <v>1210</v>
      </c>
      <c r="BC74" s="125">
        <f t="shared" si="146"/>
        <v>740</v>
      </c>
      <c r="BD74" s="125">
        <f t="shared" si="146"/>
        <v>843</v>
      </c>
      <c r="BE74" s="125">
        <f t="shared" si="146"/>
        <v>888</v>
      </c>
      <c r="BF74" s="125">
        <f t="shared" si="146"/>
        <v>1035</v>
      </c>
      <c r="BG74" s="125">
        <f t="shared" ref="BG74:BH74" si="147">SUM(BG75:BG79)</f>
        <v>973</v>
      </c>
      <c r="BH74" s="125">
        <f t="shared" si="147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48">SUM(BQ75:BQ79)</f>
        <v>1225</v>
      </c>
      <c r="BR74" s="180">
        <f t="shared" si="148"/>
        <v>1158</v>
      </c>
      <c r="BS74" s="180">
        <f t="shared" si="148"/>
        <v>1048</v>
      </c>
      <c r="BT74" s="180">
        <f t="shared" si="148"/>
        <v>1018</v>
      </c>
      <c r="BU74" s="180">
        <f t="shared" ref="BU74:CB74" si="149">SUM(BU75:BU79)</f>
        <v>964</v>
      </c>
      <c r="BV74" s="180">
        <f t="shared" si="149"/>
        <v>935</v>
      </c>
      <c r="BW74" s="180">
        <f t="shared" si="149"/>
        <v>879</v>
      </c>
      <c r="BX74" s="171">
        <f t="shared" si="149"/>
        <v>724</v>
      </c>
      <c r="BY74" s="171">
        <f t="shared" si="149"/>
        <v>941</v>
      </c>
      <c r="BZ74" s="171">
        <f t="shared" si="149"/>
        <v>1012</v>
      </c>
      <c r="CA74" s="171">
        <f t="shared" si="149"/>
        <v>968</v>
      </c>
      <c r="CB74" s="180">
        <f t="shared" si="149"/>
        <v>917</v>
      </c>
      <c r="CC74" s="212">
        <f t="shared" ref="CC74:CE74" si="150">SUM(CC75:CC79)</f>
        <v>871</v>
      </c>
      <c r="CD74" s="212">
        <f t="shared" si="150"/>
        <v>875</v>
      </c>
      <c r="CE74" s="212">
        <f t="shared" si="150"/>
        <v>849</v>
      </c>
      <c r="CF74" s="212">
        <f t="shared" ref="CF74" si="151">SUM(CF75:CF79)</f>
        <v>783</v>
      </c>
      <c r="CG74" s="212">
        <f t="shared" ref="CG74:CH74" si="152">SUM(CG75:CG79)</f>
        <v>773</v>
      </c>
      <c r="CH74" s="212">
        <f t="shared" si="152"/>
        <v>832</v>
      </c>
      <c r="CI74" s="212">
        <f t="shared" ref="CI74" si="153">SUM(CI75:CI79)</f>
        <v>831</v>
      </c>
      <c r="CJ74" s="212">
        <f t="shared" ref="CJ74:CK74" si="154">SUM(CJ75:CJ79)</f>
        <v>638</v>
      </c>
      <c r="CK74" s="212">
        <f t="shared" si="154"/>
        <v>635</v>
      </c>
      <c r="CL74" s="212">
        <f t="shared" ref="CL74" si="155">SUM(CL75:CL79)</f>
        <v>599</v>
      </c>
      <c r="CM74" s="212">
        <f t="shared" ref="CM74" si="156">SUM(CM75:CM79)</f>
        <v>592</v>
      </c>
      <c r="CN74" s="212">
        <f t="shared" ref="CN74:CP74" si="157">SUM(CN75:CN79)</f>
        <v>578</v>
      </c>
      <c r="CO74" s="212">
        <f t="shared" si="157"/>
        <v>572</v>
      </c>
      <c r="CP74" s="212">
        <f t="shared" si="157"/>
        <v>565</v>
      </c>
      <c r="CQ74" s="208">
        <f t="shared" ref="CQ74:CR74" si="158">SUM(CQ75:CQ79)</f>
        <v>527</v>
      </c>
      <c r="CR74" s="212">
        <f t="shared" si="158"/>
        <v>503</v>
      </c>
      <c r="CS74" s="212">
        <f t="shared" ref="CS74:CT74" si="159">SUM(CS75:CS79)</f>
        <v>471</v>
      </c>
      <c r="CT74" s="212">
        <f t="shared" si="159"/>
        <v>469</v>
      </c>
      <c r="CU74" s="208">
        <f t="shared" ref="CU74:CV74" si="160">SUM(CU75:CU79)</f>
        <v>602</v>
      </c>
      <c r="CV74" s="212">
        <f t="shared" si="160"/>
        <v>460</v>
      </c>
      <c r="CW74" s="212">
        <f t="shared" ref="CW74:CX74" si="161">SUM(CW75:CW79)</f>
        <v>423</v>
      </c>
      <c r="CX74" s="212">
        <f t="shared" si="161"/>
        <v>477</v>
      </c>
      <c r="CY74" s="208">
        <f t="shared" ref="CY74:CZ74" si="162">SUM(CY75:CY79)</f>
        <v>469</v>
      </c>
      <c r="CZ74" s="212">
        <f t="shared" si="162"/>
        <v>463</v>
      </c>
      <c r="DA74" s="208">
        <f t="shared" ref="DA74:DB74" si="163">SUM(DA75:DA79)</f>
        <v>460</v>
      </c>
      <c r="DB74" s="212">
        <f t="shared" si="163"/>
        <v>523</v>
      </c>
      <c r="DC74" s="208">
        <f t="shared" ref="DC74:DD74" si="164">SUM(DC75:DC79)</f>
        <v>509</v>
      </c>
      <c r="DD74" s="212">
        <f t="shared" si="164"/>
        <v>668</v>
      </c>
      <c r="DE74" s="212">
        <f t="shared" ref="DE74:DF74" si="165">SUM(DE75:DE79)</f>
        <v>1430</v>
      </c>
      <c r="DF74" s="212">
        <f t="shared" si="165"/>
        <v>1374</v>
      </c>
      <c r="DG74" s="212">
        <f t="shared" ref="DG74:DK74" si="166">SUM(DG75:DG79)</f>
        <v>1853</v>
      </c>
      <c r="DH74" s="208">
        <f t="shared" si="166"/>
        <v>3239</v>
      </c>
      <c r="DI74" s="212">
        <f t="shared" si="166"/>
        <v>3025</v>
      </c>
      <c r="DJ74" s="208">
        <f t="shared" si="166"/>
        <v>2698</v>
      </c>
      <c r="DK74" s="208">
        <f t="shared" si="166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  <c r="DW74" s="208">
        <v>1339</v>
      </c>
      <c r="DX74" s="208">
        <v>1317</v>
      </c>
    </row>
    <row r="75" spans="1:128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8">
        <v>405</v>
      </c>
      <c r="DK75" s="258">
        <v>386</v>
      </c>
      <c r="DL75" s="258">
        <v>373</v>
      </c>
      <c r="DM75" s="258">
        <v>326</v>
      </c>
      <c r="DN75" s="258">
        <v>220</v>
      </c>
      <c r="DO75" s="258">
        <v>164</v>
      </c>
      <c r="DP75" s="258">
        <v>186</v>
      </c>
      <c r="DQ75" s="258">
        <v>112</v>
      </c>
      <c r="DR75" s="258">
        <v>74</v>
      </c>
      <c r="DS75" s="258">
        <v>47</v>
      </c>
      <c r="DT75" s="258">
        <v>43</v>
      </c>
      <c r="DU75" s="258">
        <v>268</v>
      </c>
      <c r="DV75" s="258">
        <v>219</v>
      </c>
      <c r="DW75" s="258">
        <v>207</v>
      </c>
      <c r="DX75" s="258">
        <v>206</v>
      </c>
    </row>
    <row r="76" spans="1:128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  <c r="DW76" s="115">
        <v>173</v>
      </c>
      <c r="DX76" s="115">
        <v>172</v>
      </c>
    </row>
    <row r="77" spans="1:128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  <c r="DW77" s="115">
        <v>825</v>
      </c>
      <c r="DX77" s="115">
        <v>810</v>
      </c>
    </row>
    <row r="78" spans="1:128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  <c r="DW78" s="115">
        <v>61</v>
      </c>
      <c r="DX78" s="115">
        <v>56</v>
      </c>
    </row>
    <row r="79" spans="1:128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8">
        <v>76</v>
      </c>
      <c r="DK79" s="258">
        <v>73</v>
      </c>
      <c r="DL79" s="258">
        <v>73</v>
      </c>
      <c r="DM79" s="258">
        <v>73</v>
      </c>
      <c r="DN79" s="258">
        <v>73</v>
      </c>
      <c r="DO79" s="258">
        <v>73</v>
      </c>
      <c r="DP79" s="258">
        <v>73</v>
      </c>
      <c r="DQ79" s="258">
        <v>73</v>
      </c>
      <c r="DR79" s="258">
        <v>73</v>
      </c>
      <c r="DS79" s="258">
        <v>73</v>
      </c>
      <c r="DT79" s="258">
        <v>73</v>
      </c>
      <c r="DU79" s="258">
        <v>73</v>
      </c>
      <c r="DV79" s="258">
        <v>73</v>
      </c>
      <c r="DW79" s="258">
        <v>73</v>
      </c>
      <c r="DX79" s="258">
        <v>73</v>
      </c>
    </row>
    <row r="80" spans="1:128" ht="20.100000000000001" customHeight="1">
      <c r="A80" s="63" t="s">
        <v>157</v>
      </c>
      <c r="B80" s="13" t="s">
        <v>8</v>
      </c>
      <c r="C80" s="76">
        <f t="shared" ref="C80:AH80" si="167">SUM(C81:C85)</f>
        <v>1693</v>
      </c>
      <c r="D80" s="76">
        <f t="shared" si="167"/>
        <v>3456</v>
      </c>
      <c r="E80" s="76">
        <f t="shared" si="167"/>
        <v>872</v>
      </c>
      <c r="F80" s="76">
        <f t="shared" si="167"/>
        <v>839</v>
      </c>
      <c r="G80" s="76">
        <f t="shared" si="167"/>
        <v>2089</v>
      </c>
      <c r="H80" s="76">
        <f t="shared" si="167"/>
        <v>996</v>
      </c>
      <c r="I80" s="76">
        <f t="shared" si="167"/>
        <v>7672</v>
      </c>
      <c r="J80" s="76">
        <f t="shared" si="167"/>
        <v>9569</v>
      </c>
      <c r="K80" s="76">
        <f t="shared" si="167"/>
        <v>7106</v>
      </c>
      <c r="L80" s="76">
        <f t="shared" si="167"/>
        <v>5575</v>
      </c>
      <c r="M80" s="76">
        <f t="shared" si="167"/>
        <v>3510</v>
      </c>
      <c r="N80" s="76">
        <f t="shared" si="167"/>
        <v>3659</v>
      </c>
      <c r="O80" s="76">
        <f t="shared" si="167"/>
        <v>3245</v>
      </c>
      <c r="P80" s="76">
        <f t="shared" si="167"/>
        <v>3035</v>
      </c>
      <c r="Q80" s="76">
        <f t="shared" si="167"/>
        <v>2792</v>
      </c>
      <c r="R80" s="76">
        <f t="shared" si="167"/>
        <v>2438</v>
      </c>
      <c r="S80" s="76">
        <f t="shared" si="167"/>
        <v>2210</v>
      </c>
      <c r="T80" s="76">
        <f t="shared" si="167"/>
        <v>1924</v>
      </c>
      <c r="U80" s="76">
        <f t="shared" si="167"/>
        <v>1830</v>
      </c>
      <c r="V80" s="76">
        <f t="shared" si="167"/>
        <v>1685</v>
      </c>
      <c r="W80" s="76">
        <f t="shared" si="167"/>
        <v>2816</v>
      </c>
      <c r="X80" s="76">
        <f t="shared" si="167"/>
        <v>2499</v>
      </c>
      <c r="Y80" s="76">
        <f t="shared" si="167"/>
        <v>2895</v>
      </c>
      <c r="Z80" s="76">
        <f t="shared" si="167"/>
        <v>3310</v>
      </c>
      <c r="AA80" s="76">
        <f t="shared" si="167"/>
        <v>2943</v>
      </c>
      <c r="AB80" s="76">
        <f t="shared" si="167"/>
        <v>2559</v>
      </c>
      <c r="AC80" s="76">
        <f t="shared" si="167"/>
        <v>2081</v>
      </c>
      <c r="AD80" s="76">
        <f t="shared" si="167"/>
        <v>1709</v>
      </c>
      <c r="AE80" s="76">
        <f t="shared" si="167"/>
        <v>1467</v>
      </c>
      <c r="AF80" s="76">
        <f t="shared" si="167"/>
        <v>1115</v>
      </c>
      <c r="AG80" s="76">
        <f t="shared" si="167"/>
        <v>806</v>
      </c>
      <c r="AH80" s="76">
        <f t="shared" si="167"/>
        <v>555</v>
      </c>
      <c r="AI80" s="76">
        <f t="shared" ref="AI80:AM80" si="168">SUM(AI81:AI85)</f>
        <v>409</v>
      </c>
      <c r="AJ80" s="76">
        <f t="shared" si="168"/>
        <v>342</v>
      </c>
      <c r="AK80" s="76">
        <f t="shared" si="168"/>
        <v>307</v>
      </c>
      <c r="AL80" s="76">
        <f t="shared" si="168"/>
        <v>258</v>
      </c>
      <c r="AM80" s="76">
        <f t="shared" si="168"/>
        <v>437</v>
      </c>
      <c r="AN80" s="76">
        <f t="shared" ref="AN80" si="169">SUM(AN81:AN85)</f>
        <v>481</v>
      </c>
      <c r="AO80" s="76">
        <f t="shared" ref="AO80" si="170">SUM(AO81:AO85)</f>
        <v>682</v>
      </c>
      <c r="AP80" s="76">
        <f t="shared" ref="AP80:AT80" si="171">SUM(AP81:AP85)</f>
        <v>811</v>
      </c>
      <c r="AQ80" s="76">
        <f t="shared" si="171"/>
        <v>789</v>
      </c>
      <c r="AR80" s="76">
        <f t="shared" si="171"/>
        <v>736</v>
      </c>
      <c r="AS80" s="76">
        <f t="shared" si="171"/>
        <v>713</v>
      </c>
      <c r="AT80" s="76">
        <f t="shared" si="171"/>
        <v>873</v>
      </c>
      <c r="AU80" s="76">
        <f t="shared" ref="AU80:AV80" si="172">SUM(AU81:AU85)</f>
        <v>869</v>
      </c>
      <c r="AV80" s="76">
        <f t="shared" si="172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3">SUM(BA81:BA85)</f>
        <v>1089</v>
      </c>
      <c r="BB80" s="103">
        <f t="shared" si="173"/>
        <v>837</v>
      </c>
      <c r="BC80" s="103">
        <f t="shared" si="173"/>
        <v>830</v>
      </c>
      <c r="BD80" s="103">
        <f t="shared" si="173"/>
        <v>1008</v>
      </c>
      <c r="BE80" s="103">
        <f t="shared" si="173"/>
        <v>1004</v>
      </c>
      <c r="BF80" s="103">
        <f t="shared" si="173"/>
        <v>1004</v>
      </c>
      <c r="BG80" s="103">
        <f t="shared" ref="BG80:BH80" si="174">SUM(BG81:BG85)</f>
        <v>1006</v>
      </c>
      <c r="BH80" s="103">
        <f t="shared" si="174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5">SUM(BQ81:BQ85)</f>
        <v>1085</v>
      </c>
      <c r="BR80" s="179">
        <f t="shared" si="175"/>
        <v>1201</v>
      </c>
      <c r="BS80" s="179">
        <f t="shared" si="175"/>
        <v>1359</v>
      </c>
      <c r="BT80" s="179">
        <f t="shared" si="175"/>
        <v>1339</v>
      </c>
      <c r="BU80" s="179">
        <f t="shared" ref="BU80:CB80" si="176">SUM(BU81:BU85)</f>
        <v>1345</v>
      </c>
      <c r="BV80" s="179">
        <f t="shared" si="176"/>
        <v>1012</v>
      </c>
      <c r="BW80" s="179">
        <f t="shared" si="176"/>
        <v>1365</v>
      </c>
      <c r="BX80" s="172">
        <f t="shared" si="176"/>
        <v>1269</v>
      </c>
      <c r="BY80" s="172">
        <f t="shared" si="176"/>
        <v>1142</v>
      </c>
      <c r="BZ80" s="172">
        <f t="shared" si="176"/>
        <v>659</v>
      </c>
      <c r="CA80" s="172">
        <f t="shared" si="176"/>
        <v>695</v>
      </c>
      <c r="CB80" s="179">
        <f t="shared" si="176"/>
        <v>699</v>
      </c>
      <c r="CC80" s="211">
        <f t="shared" ref="CC80:CE80" si="177">SUM(CC81:CC85)</f>
        <v>614</v>
      </c>
      <c r="CD80" s="211">
        <f t="shared" si="177"/>
        <v>555</v>
      </c>
      <c r="CE80" s="211">
        <f t="shared" si="177"/>
        <v>548</v>
      </c>
      <c r="CF80" s="211">
        <f t="shared" ref="CF80" si="178">SUM(CF81:CF85)</f>
        <v>502</v>
      </c>
      <c r="CG80" s="211">
        <f t="shared" ref="CG80:CH80" si="179">SUM(CG81:CG85)</f>
        <v>494</v>
      </c>
      <c r="CH80" s="211">
        <f t="shared" si="179"/>
        <v>474</v>
      </c>
      <c r="CI80" s="211">
        <f t="shared" ref="CI80" si="180">SUM(CI81:CI85)</f>
        <v>473</v>
      </c>
      <c r="CJ80" s="211">
        <f t="shared" ref="CJ80:CK80" si="181">SUM(CJ81:CJ85)</f>
        <v>468</v>
      </c>
      <c r="CK80" s="211">
        <f t="shared" si="181"/>
        <v>438</v>
      </c>
      <c r="CL80" s="211">
        <f t="shared" ref="CL80:CM80" si="182">SUM(CL81:CL85)</f>
        <v>436</v>
      </c>
      <c r="CM80" s="211">
        <f t="shared" si="182"/>
        <v>419</v>
      </c>
      <c r="CN80" s="211">
        <f t="shared" ref="CN80:CP80" si="183">SUM(CN81:CN85)</f>
        <v>419</v>
      </c>
      <c r="CO80" s="211">
        <f t="shared" si="183"/>
        <v>508</v>
      </c>
      <c r="CP80" s="211">
        <f t="shared" si="183"/>
        <v>407</v>
      </c>
      <c r="CQ80" s="207">
        <f t="shared" ref="CQ80:CR80" si="184">SUM(CQ81:CQ85)</f>
        <v>405</v>
      </c>
      <c r="CR80" s="211">
        <f t="shared" si="184"/>
        <v>403</v>
      </c>
      <c r="CS80" s="211">
        <f t="shared" ref="CS80:CT80" si="185">SUM(CS81:CS85)</f>
        <v>467</v>
      </c>
      <c r="CT80" s="211">
        <f t="shared" si="185"/>
        <v>401</v>
      </c>
      <c r="CU80" s="207">
        <f t="shared" ref="CU80" si="186">SUM(CU81:CU85)</f>
        <v>399</v>
      </c>
      <c r="CV80" s="211">
        <f t="shared" ref="CV80:CW80" si="187">SUM(CV81:CV85)</f>
        <v>397</v>
      </c>
      <c r="CW80" s="211">
        <f t="shared" si="187"/>
        <v>395</v>
      </c>
      <c r="CX80" s="211">
        <f t="shared" ref="CX80:CY80" si="188">SUM(CX81:CX85)</f>
        <v>395</v>
      </c>
      <c r="CY80" s="207">
        <f t="shared" si="188"/>
        <v>395</v>
      </c>
      <c r="CZ80" s="211">
        <f t="shared" ref="CZ80:DA80" si="189">SUM(CZ81:CZ85)</f>
        <v>361</v>
      </c>
      <c r="DA80" s="207">
        <f t="shared" si="189"/>
        <v>641</v>
      </c>
      <c r="DB80" s="211">
        <f t="shared" ref="DB80:DC80" si="190">SUM(DB81:DB85)</f>
        <v>627</v>
      </c>
      <c r="DC80" s="207">
        <f t="shared" si="190"/>
        <v>788</v>
      </c>
      <c r="DD80" s="211">
        <f t="shared" ref="DD80:DE80" si="191">SUM(DD81:DD85)</f>
        <v>775</v>
      </c>
      <c r="DE80" s="211">
        <f t="shared" si="191"/>
        <v>1426</v>
      </c>
      <c r="DF80" s="211">
        <f t="shared" ref="DF80:DG80" si="192">SUM(DF81:DF85)</f>
        <v>1414</v>
      </c>
      <c r="DG80" s="211">
        <f t="shared" si="192"/>
        <v>2999</v>
      </c>
      <c r="DH80" s="207">
        <f t="shared" ref="DH80:DK80" si="193">SUM(DH81:DH85)</f>
        <v>3570</v>
      </c>
      <c r="DI80" s="211">
        <f t="shared" si="193"/>
        <v>4253</v>
      </c>
      <c r="DJ80" s="207">
        <f t="shared" si="193"/>
        <v>4211</v>
      </c>
      <c r="DK80" s="207">
        <f t="shared" si="193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  <c r="DW80" s="207">
        <v>2640</v>
      </c>
      <c r="DX80" s="207">
        <v>3159</v>
      </c>
    </row>
    <row r="81" spans="1:128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8">
        <v>106</v>
      </c>
      <c r="DK81" s="258">
        <v>106</v>
      </c>
      <c r="DL81" s="258">
        <v>106</v>
      </c>
      <c r="DM81" s="258">
        <v>106</v>
      </c>
      <c r="DN81" s="258">
        <v>106</v>
      </c>
      <c r="DO81" s="258">
        <v>106</v>
      </c>
      <c r="DP81" s="258">
        <v>106</v>
      </c>
      <c r="DQ81" s="258">
        <v>104</v>
      </c>
      <c r="DR81" s="258">
        <v>78</v>
      </c>
      <c r="DS81" s="258">
        <v>71</v>
      </c>
      <c r="DT81" s="258">
        <v>66</v>
      </c>
      <c r="DU81" s="258">
        <v>61</v>
      </c>
      <c r="DV81" s="258">
        <v>56</v>
      </c>
      <c r="DW81" s="258">
        <v>136</v>
      </c>
      <c r="DX81" s="258">
        <v>123</v>
      </c>
    </row>
    <row r="82" spans="1:128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  <c r="DW82" s="115">
        <v>576</v>
      </c>
      <c r="DX82" s="115">
        <v>1192</v>
      </c>
    </row>
    <row r="83" spans="1:128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  <c r="DW83" s="115">
        <v>64</v>
      </c>
      <c r="DX83" s="115">
        <v>64</v>
      </c>
    </row>
    <row r="84" spans="1:128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  <c r="DW84" s="115">
        <v>253</v>
      </c>
      <c r="DX84" s="115">
        <v>233</v>
      </c>
    </row>
    <row r="85" spans="1:128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8">
        <v>2149</v>
      </c>
      <c r="DK85" s="258">
        <v>2074</v>
      </c>
      <c r="DL85" s="258">
        <v>2130</v>
      </c>
      <c r="DM85" s="258">
        <v>2083</v>
      </c>
      <c r="DN85" s="258">
        <v>2076</v>
      </c>
      <c r="DO85" s="258">
        <v>2066</v>
      </c>
      <c r="DP85" s="258">
        <v>2061</v>
      </c>
      <c r="DQ85" s="258">
        <v>2059</v>
      </c>
      <c r="DR85" s="258">
        <v>2056</v>
      </c>
      <c r="DS85" s="258">
        <v>2064</v>
      </c>
      <c r="DT85" s="258">
        <v>1997</v>
      </c>
      <c r="DU85" s="258">
        <v>1825</v>
      </c>
      <c r="DV85" s="258">
        <v>1748</v>
      </c>
      <c r="DW85" s="258">
        <v>1611</v>
      </c>
      <c r="DX85" s="258">
        <v>1547</v>
      </c>
    </row>
    <row r="86" spans="1:128" ht="20.100000000000001" customHeight="1">
      <c r="A86" s="63" t="s">
        <v>159</v>
      </c>
      <c r="B86" s="13" t="s">
        <v>8</v>
      </c>
      <c r="C86" s="76">
        <f t="shared" ref="C86:AH86" si="194">SUM(C87:C117)</f>
        <v>7260</v>
      </c>
      <c r="D86" s="76">
        <f t="shared" si="194"/>
        <v>1318</v>
      </c>
      <c r="E86" s="76">
        <f t="shared" si="194"/>
        <v>6168</v>
      </c>
      <c r="F86" s="76">
        <f t="shared" si="194"/>
        <v>13076</v>
      </c>
      <c r="G86" s="76">
        <f t="shared" si="194"/>
        <v>10472</v>
      </c>
      <c r="H86" s="76">
        <f t="shared" si="194"/>
        <v>3769</v>
      </c>
      <c r="I86" s="76">
        <f t="shared" si="194"/>
        <v>13643</v>
      </c>
      <c r="J86" s="76">
        <f t="shared" si="194"/>
        <v>22795</v>
      </c>
      <c r="K86" s="76">
        <f t="shared" si="194"/>
        <v>19325</v>
      </c>
      <c r="L86" s="76">
        <f t="shared" si="194"/>
        <v>22418</v>
      </c>
      <c r="M86" s="76">
        <f t="shared" si="194"/>
        <v>22378</v>
      </c>
      <c r="N86" s="76">
        <f t="shared" si="194"/>
        <v>25040</v>
      </c>
      <c r="O86" s="76">
        <f t="shared" si="194"/>
        <v>25732</v>
      </c>
      <c r="P86" s="76">
        <f t="shared" si="194"/>
        <v>25888</v>
      </c>
      <c r="Q86" s="76">
        <f t="shared" si="194"/>
        <v>24511</v>
      </c>
      <c r="R86" s="76">
        <f t="shared" si="194"/>
        <v>25164</v>
      </c>
      <c r="S86" s="76">
        <f t="shared" si="194"/>
        <v>24941</v>
      </c>
      <c r="T86" s="76">
        <f t="shared" si="194"/>
        <v>24556</v>
      </c>
      <c r="U86" s="76">
        <f t="shared" si="194"/>
        <v>27464</v>
      </c>
      <c r="V86" s="76">
        <f t="shared" si="194"/>
        <v>27803</v>
      </c>
      <c r="W86" s="76">
        <f t="shared" si="194"/>
        <v>25500</v>
      </c>
      <c r="X86" s="76">
        <f t="shared" si="194"/>
        <v>28399</v>
      </c>
      <c r="Y86" s="76">
        <f t="shared" si="194"/>
        <v>26413</v>
      </c>
      <c r="Z86" s="76">
        <f t="shared" si="194"/>
        <v>24760</v>
      </c>
      <c r="AA86" s="76">
        <f t="shared" si="194"/>
        <v>22525</v>
      </c>
      <c r="AB86" s="76">
        <f t="shared" si="194"/>
        <v>19653</v>
      </c>
      <c r="AC86" s="76">
        <f t="shared" si="194"/>
        <v>17509</v>
      </c>
      <c r="AD86" s="76">
        <f t="shared" si="194"/>
        <v>16174</v>
      </c>
      <c r="AE86" s="76">
        <f t="shared" si="194"/>
        <v>19362</v>
      </c>
      <c r="AF86" s="76">
        <f t="shared" si="194"/>
        <v>20632</v>
      </c>
      <c r="AG86" s="76">
        <f t="shared" si="194"/>
        <v>17871</v>
      </c>
      <c r="AH86" s="76">
        <f t="shared" si="194"/>
        <v>15340</v>
      </c>
      <c r="AI86" s="76">
        <f t="shared" ref="AI86:AM86" si="195">SUM(AI87:AI117)</f>
        <v>13505</v>
      </c>
      <c r="AJ86" s="76">
        <f t="shared" si="195"/>
        <v>13999</v>
      </c>
      <c r="AK86" s="76">
        <f t="shared" si="195"/>
        <v>14539</v>
      </c>
      <c r="AL86" s="76">
        <f t="shared" si="195"/>
        <v>14723</v>
      </c>
      <c r="AM86" s="76">
        <f t="shared" si="195"/>
        <v>25937</v>
      </c>
      <c r="AN86" s="76">
        <f t="shared" ref="AN86" si="196">SUM(AN87:AN117)</f>
        <v>13362</v>
      </c>
      <c r="AO86" s="76">
        <f t="shared" ref="AO86" si="197">SUM(AO87:AO117)</f>
        <v>15092</v>
      </c>
      <c r="AP86" s="76">
        <f t="shared" ref="AP86:AT86" si="198">SUM(AP87:AP117)</f>
        <v>14492</v>
      </c>
      <c r="AQ86" s="76">
        <f t="shared" si="198"/>
        <v>14465</v>
      </c>
      <c r="AR86" s="76">
        <f t="shared" si="198"/>
        <v>13309</v>
      </c>
      <c r="AS86" s="76">
        <f t="shared" si="198"/>
        <v>11958</v>
      </c>
      <c r="AT86" s="76">
        <f t="shared" si="198"/>
        <v>11229</v>
      </c>
      <c r="AU86" s="76">
        <f t="shared" ref="AU86:AV86" si="199">SUM(AU87:AU117)</f>
        <v>9560</v>
      </c>
      <c r="AV86" s="76">
        <f t="shared" si="199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200">SUM(BA87:BA117)</f>
        <v>8611</v>
      </c>
      <c r="BB86" s="103">
        <f t="shared" si="200"/>
        <v>8676</v>
      </c>
      <c r="BC86" s="103">
        <f t="shared" si="200"/>
        <v>7422</v>
      </c>
      <c r="BD86" s="103">
        <f t="shared" si="200"/>
        <v>9003</v>
      </c>
      <c r="BE86" s="103">
        <f t="shared" si="200"/>
        <v>8600</v>
      </c>
      <c r="BF86" s="103">
        <f t="shared" si="200"/>
        <v>8134</v>
      </c>
      <c r="BG86" s="103">
        <f t="shared" ref="BG86:BH86" si="201">SUM(BG87:BG117)</f>
        <v>7530</v>
      </c>
      <c r="BH86" s="103">
        <f t="shared" si="201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2">SUM(BQ87:BQ117)</f>
        <v>6562</v>
      </c>
      <c r="BR86" s="179">
        <f t="shared" si="202"/>
        <v>7853</v>
      </c>
      <c r="BS86" s="179">
        <f t="shared" si="202"/>
        <v>7821</v>
      </c>
      <c r="BT86" s="179">
        <f t="shared" si="202"/>
        <v>8569</v>
      </c>
      <c r="BU86" s="179">
        <f t="shared" ref="BU86:CB86" si="203">SUM(BU87:BU117)</f>
        <v>8413</v>
      </c>
      <c r="BV86" s="179">
        <f t="shared" si="203"/>
        <v>6976</v>
      </c>
      <c r="BW86" s="179">
        <f t="shared" si="203"/>
        <v>7300</v>
      </c>
      <c r="BX86" s="172">
        <f t="shared" si="203"/>
        <v>5085</v>
      </c>
      <c r="BY86" s="172">
        <f t="shared" si="203"/>
        <v>3735</v>
      </c>
      <c r="BZ86" s="172">
        <f t="shared" si="203"/>
        <v>3634</v>
      </c>
      <c r="CA86" s="172">
        <f t="shared" si="203"/>
        <v>3662</v>
      </c>
      <c r="CB86" s="179">
        <f t="shared" si="203"/>
        <v>3224</v>
      </c>
      <c r="CC86" s="211">
        <f t="shared" ref="CC86:CE86" si="204">SUM(CC87:CC117)</f>
        <v>2604</v>
      </c>
      <c r="CD86" s="211">
        <f t="shared" si="204"/>
        <v>2445</v>
      </c>
      <c r="CE86" s="211">
        <f t="shared" si="204"/>
        <v>2793</v>
      </c>
      <c r="CF86" s="211">
        <f t="shared" ref="CF86" si="205">SUM(CF87:CF117)</f>
        <v>2585</v>
      </c>
      <c r="CG86" s="211">
        <f t="shared" ref="CG86:CH86" si="206">SUM(CG87:CG117)</f>
        <v>3338</v>
      </c>
      <c r="CH86" s="211">
        <f t="shared" si="206"/>
        <v>2733</v>
      </c>
      <c r="CI86" s="211">
        <f t="shared" ref="CI86" si="207">SUM(CI87:CI117)</f>
        <v>2440</v>
      </c>
      <c r="CJ86" s="211">
        <f t="shared" ref="CJ86:CK86" si="208">SUM(CJ87:CJ117)</f>
        <v>1616</v>
      </c>
      <c r="CK86" s="211">
        <f t="shared" si="208"/>
        <v>1567</v>
      </c>
      <c r="CL86" s="211">
        <f t="shared" ref="CL86:CM86" si="209">SUM(CL87:CL117)</f>
        <v>1367</v>
      </c>
      <c r="CM86" s="211">
        <f t="shared" si="209"/>
        <v>1308</v>
      </c>
      <c r="CN86" s="211">
        <f t="shared" ref="CN86:CP86" si="210">SUM(CN87:CN117)</f>
        <v>1390</v>
      </c>
      <c r="CO86" s="211">
        <f t="shared" si="210"/>
        <v>1107</v>
      </c>
      <c r="CP86" s="211">
        <f t="shared" si="210"/>
        <v>1267</v>
      </c>
      <c r="CQ86" s="207">
        <f t="shared" ref="CQ86:CR86" si="211">SUM(CQ87:CQ117)</f>
        <v>981</v>
      </c>
      <c r="CR86" s="211">
        <f t="shared" si="211"/>
        <v>789</v>
      </c>
      <c r="CS86" s="211">
        <f t="shared" ref="CS86:CT86" si="212">SUM(CS87:CS117)</f>
        <v>918</v>
      </c>
      <c r="CT86" s="211">
        <f t="shared" si="212"/>
        <v>807</v>
      </c>
      <c r="CU86" s="207">
        <f t="shared" ref="CU86" si="213">SUM(CU87:CU117)</f>
        <v>995</v>
      </c>
      <c r="CV86" s="211">
        <f t="shared" ref="CV86:CW86" si="214">SUM(CV87:CV117)</f>
        <v>1030</v>
      </c>
      <c r="CW86" s="211">
        <f t="shared" si="214"/>
        <v>855</v>
      </c>
      <c r="CX86" s="211">
        <f t="shared" ref="CX86:CY86" si="215">SUM(CX87:CX117)</f>
        <v>1862</v>
      </c>
      <c r="CY86" s="207">
        <f t="shared" si="215"/>
        <v>2209</v>
      </c>
      <c r="CZ86" s="211">
        <f t="shared" ref="CZ86:DA86" si="216">SUM(CZ87:CZ117)</f>
        <v>2146</v>
      </c>
      <c r="DA86" s="207">
        <f t="shared" si="216"/>
        <v>2449</v>
      </c>
      <c r="DB86" s="211">
        <f t="shared" ref="DB86:DC86" si="217">SUM(DB87:DB117)</f>
        <v>3319</v>
      </c>
      <c r="DC86" s="207">
        <f t="shared" si="217"/>
        <v>3393</v>
      </c>
      <c r="DD86" s="211">
        <f t="shared" ref="DD86:DE86" si="218">SUM(DD87:DD117)</f>
        <v>3180</v>
      </c>
      <c r="DE86" s="211">
        <f t="shared" si="218"/>
        <v>5553</v>
      </c>
      <c r="DF86" s="211">
        <f t="shared" ref="DF86:DG86" si="219">SUM(DF87:DF117)</f>
        <v>5080</v>
      </c>
      <c r="DG86" s="211">
        <f t="shared" si="219"/>
        <v>7037</v>
      </c>
      <c r="DH86" s="207">
        <f t="shared" ref="DH86:DK86" si="220">SUM(DH87:DH117)</f>
        <v>7588</v>
      </c>
      <c r="DI86" s="211">
        <f t="shared" si="220"/>
        <v>8052</v>
      </c>
      <c r="DJ86" s="207">
        <f t="shared" si="220"/>
        <v>7288</v>
      </c>
      <c r="DK86" s="207">
        <f t="shared" si="220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  <c r="DW86" s="207">
        <v>8340</v>
      </c>
      <c r="DX86" s="207">
        <v>9459</v>
      </c>
    </row>
    <row r="87" spans="1:128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8">
        <v>58</v>
      </c>
      <c r="DK87" s="258">
        <v>413</v>
      </c>
      <c r="DL87" s="258">
        <v>360</v>
      </c>
      <c r="DM87" s="258">
        <v>20</v>
      </c>
      <c r="DN87" s="258">
        <v>20</v>
      </c>
      <c r="DO87" s="258">
        <v>15</v>
      </c>
      <c r="DP87" s="258">
        <v>15</v>
      </c>
      <c r="DQ87" s="258">
        <v>16</v>
      </c>
      <c r="DR87" s="258">
        <v>205</v>
      </c>
      <c r="DS87" s="258">
        <v>204</v>
      </c>
      <c r="DT87" s="258">
        <v>205</v>
      </c>
      <c r="DU87" s="258">
        <v>203</v>
      </c>
      <c r="DV87" s="258">
        <v>203</v>
      </c>
      <c r="DW87" s="258">
        <v>169</v>
      </c>
      <c r="DX87" s="258">
        <v>159</v>
      </c>
    </row>
    <row r="88" spans="1:128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  <c r="DW88" s="115">
        <v>88</v>
      </c>
      <c r="DX88" s="115">
        <v>86</v>
      </c>
    </row>
    <row r="89" spans="1:128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  <c r="DW89" s="115">
        <v>435</v>
      </c>
      <c r="DX89" s="115">
        <v>360</v>
      </c>
    </row>
    <row r="90" spans="1:128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  <c r="DW90" s="115">
        <v>79</v>
      </c>
      <c r="DX90" s="115">
        <v>315</v>
      </c>
    </row>
    <row r="91" spans="1:128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  <c r="DW91" s="115">
        <v>174</v>
      </c>
      <c r="DX91" s="115">
        <v>179</v>
      </c>
    </row>
    <row r="92" spans="1:128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  <c r="DW92" s="115">
        <v>0</v>
      </c>
      <c r="DX92" s="115">
        <v>0</v>
      </c>
    </row>
    <row r="93" spans="1:128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  <c r="DW93" s="115">
        <v>2360</v>
      </c>
      <c r="DX93" s="115">
        <v>2641</v>
      </c>
    </row>
    <row r="94" spans="1:128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  <c r="DW94" s="115">
        <v>178</v>
      </c>
      <c r="DX94" s="115">
        <v>166</v>
      </c>
    </row>
    <row r="95" spans="1:128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  <c r="DW95" s="115">
        <v>0</v>
      </c>
      <c r="DX95" s="115">
        <v>0</v>
      </c>
    </row>
    <row r="96" spans="1:128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  <c r="DW96" s="115">
        <v>72</v>
      </c>
      <c r="DX96" s="115">
        <v>71</v>
      </c>
    </row>
    <row r="97" spans="1:128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  <c r="DW97" s="115">
        <v>0</v>
      </c>
      <c r="DX97" s="115">
        <v>0</v>
      </c>
    </row>
    <row r="98" spans="1:128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  <c r="DW98" s="115">
        <v>0</v>
      </c>
      <c r="DX98" s="115">
        <v>0</v>
      </c>
    </row>
    <row r="99" spans="1:128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  <c r="DW99" s="115">
        <v>365</v>
      </c>
      <c r="DX99" s="115">
        <v>363</v>
      </c>
    </row>
    <row r="100" spans="1:128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  <c r="DW100" s="115">
        <v>0</v>
      </c>
      <c r="DX100" s="115">
        <v>0</v>
      </c>
    </row>
    <row r="101" spans="1:128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  <c r="DW101" s="115">
        <v>8</v>
      </c>
      <c r="DX101" s="115">
        <v>8</v>
      </c>
    </row>
    <row r="102" spans="1:128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  <c r="DW102" s="115">
        <v>0</v>
      </c>
      <c r="DX102" s="115">
        <v>0</v>
      </c>
    </row>
    <row r="103" spans="1:128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  <c r="DW103" s="115">
        <v>0</v>
      </c>
      <c r="DX103" s="115">
        <v>0</v>
      </c>
    </row>
    <row r="104" spans="1:128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  <c r="DW104" s="115">
        <v>2</v>
      </c>
      <c r="DX104" s="115">
        <v>2</v>
      </c>
    </row>
    <row r="105" spans="1:128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  <c r="DW105" s="115">
        <v>920</v>
      </c>
      <c r="DX105" s="115">
        <v>843</v>
      </c>
    </row>
    <row r="106" spans="1:128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  <c r="DW106" s="115">
        <v>1</v>
      </c>
      <c r="DX106" s="115">
        <v>1</v>
      </c>
    </row>
    <row r="107" spans="1:128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  <c r="DW107" s="115">
        <v>67</v>
      </c>
      <c r="DX107" s="115">
        <v>1045</v>
      </c>
    </row>
    <row r="108" spans="1:128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  <c r="DW108" s="115">
        <v>1581</v>
      </c>
      <c r="DX108" s="115">
        <v>1495</v>
      </c>
    </row>
    <row r="109" spans="1:128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  <c r="DW109" s="115">
        <v>465</v>
      </c>
      <c r="DX109" s="115">
        <v>445</v>
      </c>
    </row>
    <row r="110" spans="1:128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  <c r="DW110" s="115">
        <v>744</v>
      </c>
      <c r="DX110" s="115">
        <v>686</v>
      </c>
    </row>
    <row r="111" spans="1:128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  <c r="DW111" s="115">
        <v>0</v>
      </c>
      <c r="DX111" s="115">
        <v>0</v>
      </c>
    </row>
    <row r="112" spans="1:128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  <c r="DW112" s="115">
        <v>301</v>
      </c>
      <c r="DX112" s="115">
        <v>301</v>
      </c>
    </row>
    <row r="113" spans="1:128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  <c r="DW113" s="115">
        <v>6</v>
      </c>
      <c r="DX113" s="115">
        <v>6</v>
      </c>
    </row>
    <row r="114" spans="1:128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  <c r="DW114" s="115">
        <v>97</v>
      </c>
      <c r="DX114" s="115">
        <v>67</v>
      </c>
    </row>
    <row r="115" spans="1:128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  <c r="DW115" s="115">
        <v>83</v>
      </c>
      <c r="DX115" s="115">
        <v>83</v>
      </c>
    </row>
    <row r="116" spans="1:128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  <c r="DW116" s="115">
        <v>0</v>
      </c>
      <c r="DX116" s="115">
        <v>0</v>
      </c>
    </row>
    <row r="117" spans="1:128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8">
        <v>166</v>
      </c>
      <c r="DK117" s="258">
        <v>166</v>
      </c>
      <c r="DL117" s="258">
        <v>166</v>
      </c>
      <c r="DM117" s="258">
        <v>166</v>
      </c>
      <c r="DN117" s="258">
        <v>165</v>
      </c>
      <c r="DO117" s="258">
        <v>165</v>
      </c>
      <c r="DP117" s="258">
        <v>165</v>
      </c>
      <c r="DQ117" s="258">
        <v>165</v>
      </c>
      <c r="DR117" s="258">
        <v>161</v>
      </c>
      <c r="DS117" s="258">
        <v>155</v>
      </c>
      <c r="DT117" s="258">
        <v>151</v>
      </c>
      <c r="DU117" s="258">
        <v>152</v>
      </c>
      <c r="DV117" s="258">
        <v>146</v>
      </c>
      <c r="DW117" s="258">
        <v>145</v>
      </c>
      <c r="DX117" s="258">
        <v>137</v>
      </c>
    </row>
    <row r="118" spans="1:128" ht="20.100000000000001" customHeight="1">
      <c r="A118" s="63" t="s">
        <v>191</v>
      </c>
      <c r="B118" s="13" t="s">
        <v>8</v>
      </c>
      <c r="C118" s="35">
        <f t="shared" ref="C118:AH118" si="221">SUM(C119:C136)</f>
        <v>1309</v>
      </c>
      <c r="D118" s="35">
        <f t="shared" si="221"/>
        <v>1552</v>
      </c>
      <c r="E118" s="35">
        <f t="shared" si="221"/>
        <v>2785</v>
      </c>
      <c r="F118" s="35">
        <f t="shared" si="221"/>
        <v>3628</v>
      </c>
      <c r="G118" s="35">
        <f t="shared" si="221"/>
        <v>4491</v>
      </c>
      <c r="H118" s="35">
        <f t="shared" si="221"/>
        <v>5314</v>
      </c>
      <c r="I118" s="35">
        <f t="shared" si="221"/>
        <v>7114</v>
      </c>
      <c r="J118" s="35">
        <f t="shared" si="221"/>
        <v>10581</v>
      </c>
      <c r="K118" s="35">
        <f t="shared" si="221"/>
        <v>7157</v>
      </c>
      <c r="L118" s="35">
        <f t="shared" si="221"/>
        <v>3837</v>
      </c>
      <c r="M118" s="35">
        <f t="shared" si="221"/>
        <v>2244</v>
      </c>
      <c r="N118" s="35">
        <f t="shared" si="221"/>
        <v>4421</v>
      </c>
      <c r="O118" s="35">
        <f t="shared" si="221"/>
        <v>4159</v>
      </c>
      <c r="P118" s="35">
        <f t="shared" si="221"/>
        <v>4220</v>
      </c>
      <c r="Q118" s="35">
        <f t="shared" si="221"/>
        <v>3846</v>
      </c>
      <c r="R118" s="35">
        <f t="shared" si="221"/>
        <v>4149</v>
      </c>
      <c r="S118" s="35">
        <f t="shared" si="221"/>
        <v>3751</v>
      </c>
      <c r="T118" s="35">
        <f t="shared" si="221"/>
        <v>3461</v>
      </c>
      <c r="U118" s="35">
        <f t="shared" si="221"/>
        <v>3582</v>
      </c>
      <c r="V118" s="35">
        <f t="shared" si="221"/>
        <v>3446</v>
      </c>
      <c r="W118" s="35">
        <f t="shared" si="221"/>
        <v>3572</v>
      </c>
      <c r="X118" s="35">
        <f t="shared" si="221"/>
        <v>3283</v>
      </c>
      <c r="Y118" s="35">
        <f t="shared" si="221"/>
        <v>3156</v>
      </c>
      <c r="Z118" s="76">
        <f t="shared" si="221"/>
        <v>3055</v>
      </c>
      <c r="AA118" s="76">
        <f t="shared" si="221"/>
        <v>2936</v>
      </c>
      <c r="AB118" s="76">
        <f t="shared" si="221"/>
        <v>3049</v>
      </c>
      <c r="AC118" s="76">
        <f t="shared" si="221"/>
        <v>2899</v>
      </c>
      <c r="AD118" s="76">
        <f t="shared" si="221"/>
        <v>2840</v>
      </c>
      <c r="AE118" s="76">
        <f t="shared" si="221"/>
        <v>2413</v>
      </c>
      <c r="AF118" s="76">
        <f t="shared" si="221"/>
        <v>2275</v>
      </c>
      <c r="AG118" s="76">
        <f t="shared" si="221"/>
        <v>2169</v>
      </c>
      <c r="AH118" s="76">
        <f t="shared" si="221"/>
        <v>1739</v>
      </c>
      <c r="AI118" s="76">
        <f t="shared" ref="AI118:AM118" si="222">SUM(AI119:AI136)</f>
        <v>1630</v>
      </c>
      <c r="AJ118" s="76">
        <f t="shared" si="222"/>
        <v>3357</v>
      </c>
      <c r="AK118" s="76">
        <f t="shared" si="222"/>
        <v>3086</v>
      </c>
      <c r="AL118" s="76">
        <f t="shared" si="222"/>
        <v>3054</v>
      </c>
      <c r="AM118" s="76">
        <f t="shared" si="222"/>
        <v>1876</v>
      </c>
      <c r="AN118" s="76">
        <f t="shared" ref="AN118" si="223">SUM(AN119:AN136)</f>
        <v>3314</v>
      </c>
      <c r="AO118" s="76">
        <f t="shared" ref="AO118" si="224">SUM(AO119:AO136)</f>
        <v>3466</v>
      </c>
      <c r="AP118" s="76">
        <f t="shared" ref="AP118:AT118" si="225">SUM(AP119:AP136)</f>
        <v>3281</v>
      </c>
      <c r="AQ118" s="76">
        <f t="shared" si="225"/>
        <v>3064</v>
      </c>
      <c r="AR118" s="76">
        <f t="shared" si="225"/>
        <v>3297</v>
      </c>
      <c r="AS118" s="76">
        <f t="shared" si="225"/>
        <v>3013</v>
      </c>
      <c r="AT118" s="76">
        <f t="shared" si="225"/>
        <v>3019</v>
      </c>
      <c r="AU118" s="76">
        <f t="shared" ref="AU118:AV118" si="226">SUM(AU119:AU136)</f>
        <v>2655</v>
      </c>
      <c r="AV118" s="76">
        <f t="shared" si="226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7">SUM(BA119:BA136)</f>
        <v>2693</v>
      </c>
      <c r="BB118" s="103">
        <f t="shared" si="227"/>
        <v>4636</v>
      </c>
      <c r="BC118" s="103">
        <f t="shared" si="227"/>
        <v>5215</v>
      </c>
      <c r="BD118" s="103">
        <f t="shared" si="227"/>
        <v>5038</v>
      </c>
      <c r="BE118" s="103">
        <f t="shared" si="227"/>
        <v>4883</v>
      </c>
      <c r="BF118" s="103">
        <f t="shared" si="227"/>
        <v>4729</v>
      </c>
      <c r="BG118" s="103">
        <f t="shared" ref="BG118:BH118" si="228">SUM(BG119:BG136)</f>
        <v>4906</v>
      </c>
      <c r="BH118" s="103">
        <f t="shared" si="228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29">SUM(BQ119:BQ136)</f>
        <v>7776</v>
      </c>
      <c r="BR118" s="179">
        <f t="shared" si="229"/>
        <v>7712</v>
      </c>
      <c r="BS118" s="179">
        <f t="shared" si="229"/>
        <v>7474</v>
      </c>
      <c r="BT118" s="179">
        <f t="shared" si="229"/>
        <v>8097</v>
      </c>
      <c r="BU118" s="179">
        <f t="shared" ref="BU118:CB118" si="230">SUM(BU119:BU136)</f>
        <v>7797</v>
      </c>
      <c r="BV118" s="179">
        <f t="shared" si="230"/>
        <v>7382</v>
      </c>
      <c r="BW118" s="179">
        <f t="shared" si="230"/>
        <v>7120</v>
      </c>
      <c r="BX118" s="172">
        <f t="shared" si="230"/>
        <v>5945</v>
      </c>
      <c r="BY118" s="172">
        <f t="shared" si="230"/>
        <v>4964</v>
      </c>
      <c r="BZ118" s="172">
        <f t="shared" si="230"/>
        <v>4168</v>
      </c>
      <c r="CA118" s="172">
        <f t="shared" si="230"/>
        <v>3902</v>
      </c>
      <c r="CB118" s="179">
        <f t="shared" si="230"/>
        <v>3742</v>
      </c>
      <c r="CC118" s="211">
        <f t="shared" ref="CC118:CE118" si="231">SUM(CC119:CC136)</f>
        <v>3470</v>
      </c>
      <c r="CD118" s="211">
        <f t="shared" si="231"/>
        <v>3202</v>
      </c>
      <c r="CE118" s="211">
        <f t="shared" si="231"/>
        <v>3015</v>
      </c>
      <c r="CF118" s="211">
        <f t="shared" ref="CF118" si="232">SUM(CF119:CF136)</f>
        <v>2816</v>
      </c>
      <c r="CG118" s="211">
        <f t="shared" ref="CG118:CI118" si="233">SUM(CG119:CG136)</f>
        <v>3060</v>
      </c>
      <c r="CH118" s="211">
        <f t="shared" si="233"/>
        <v>2884</v>
      </c>
      <c r="CI118" s="211">
        <f t="shared" si="233"/>
        <v>2648</v>
      </c>
      <c r="CJ118" s="211">
        <f t="shared" ref="CJ118:CK118" si="234">SUM(CJ119:CJ136)</f>
        <v>3115</v>
      </c>
      <c r="CK118" s="211">
        <f t="shared" si="234"/>
        <v>2671</v>
      </c>
      <c r="CL118" s="211">
        <f t="shared" ref="CL118:CM118" si="235">SUM(CL119:CL136)</f>
        <v>2340</v>
      </c>
      <c r="CM118" s="211">
        <f t="shared" si="235"/>
        <v>2063</v>
      </c>
      <c r="CN118" s="211">
        <f t="shared" ref="CN118:CP118" si="236">SUM(CN119:CN136)</f>
        <v>1817</v>
      </c>
      <c r="CO118" s="211">
        <f t="shared" si="236"/>
        <v>1605</v>
      </c>
      <c r="CP118" s="211">
        <f t="shared" si="236"/>
        <v>1517</v>
      </c>
      <c r="CQ118" s="207">
        <f t="shared" ref="CQ118:CR118" si="237">SUM(CQ119:CQ136)</f>
        <v>1496</v>
      </c>
      <c r="CR118" s="211">
        <f t="shared" si="237"/>
        <v>1296</v>
      </c>
      <c r="CS118" s="211">
        <f t="shared" ref="CS118:CT118" si="238">SUM(CS119:CS136)</f>
        <v>1301</v>
      </c>
      <c r="CT118" s="211">
        <f t="shared" si="238"/>
        <v>1172</v>
      </c>
      <c r="CU118" s="207">
        <f t="shared" ref="CU118" si="239">SUM(CU119:CU136)</f>
        <v>1076</v>
      </c>
      <c r="CV118" s="211">
        <f t="shared" ref="CV118:CW118" si="240">SUM(CV119:CV136)</f>
        <v>1648</v>
      </c>
      <c r="CW118" s="211">
        <f t="shared" si="240"/>
        <v>1566</v>
      </c>
      <c r="CX118" s="211">
        <f t="shared" ref="CX118:CY118" si="241">SUM(CX119:CX136)</f>
        <v>1498</v>
      </c>
      <c r="CY118" s="207">
        <f t="shared" si="241"/>
        <v>1363</v>
      </c>
      <c r="CZ118" s="211">
        <f t="shared" ref="CZ118:DA118" si="242">SUM(CZ119:CZ136)</f>
        <v>1308</v>
      </c>
      <c r="DA118" s="207">
        <f t="shared" si="242"/>
        <v>1242</v>
      </c>
      <c r="DB118" s="211">
        <f t="shared" ref="DB118:DC118" si="243">SUM(DB119:DB136)</f>
        <v>1303</v>
      </c>
      <c r="DC118" s="207">
        <f t="shared" si="243"/>
        <v>1239</v>
      </c>
      <c r="DD118" s="211">
        <f t="shared" ref="DD118:DE118" si="244">SUM(DD119:DD136)</f>
        <v>1348</v>
      </c>
      <c r="DE118" s="211">
        <f t="shared" si="244"/>
        <v>1262</v>
      </c>
      <c r="DF118" s="211">
        <f t="shared" ref="DF118:DG118" si="245">SUM(DF119:DF136)</f>
        <v>2287</v>
      </c>
      <c r="DG118" s="211">
        <f t="shared" si="245"/>
        <v>2365</v>
      </c>
      <c r="DH118" s="207">
        <f t="shared" ref="DH118:DK118" si="246">SUM(DH119:DH136)</f>
        <v>2648</v>
      </c>
      <c r="DI118" s="211">
        <f t="shared" si="246"/>
        <v>3556</v>
      </c>
      <c r="DJ118" s="207">
        <f t="shared" si="246"/>
        <v>3340</v>
      </c>
      <c r="DK118" s="207">
        <f t="shared" si="246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  <c r="DW118" s="207">
        <v>3748</v>
      </c>
      <c r="DX118" s="207">
        <v>3747</v>
      </c>
    </row>
    <row r="119" spans="1:128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8">
        <v>164</v>
      </c>
      <c r="DK119" s="258">
        <v>160</v>
      </c>
      <c r="DL119" s="258">
        <v>161</v>
      </c>
      <c r="DM119" s="258">
        <v>157</v>
      </c>
      <c r="DN119" s="258">
        <v>153</v>
      </c>
      <c r="DO119" s="258">
        <v>152</v>
      </c>
      <c r="DP119" s="258">
        <v>144</v>
      </c>
      <c r="DQ119" s="258">
        <v>139</v>
      </c>
      <c r="DR119" s="258">
        <v>137</v>
      </c>
      <c r="DS119" s="258">
        <v>136</v>
      </c>
      <c r="DT119" s="258">
        <v>129</v>
      </c>
      <c r="DU119" s="258">
        <v>126</v>
      </c>
      <c r="DV119" s="258">
        <v>118</v>
      </c>
      <c r="DW119" s="258">
        <v>109</v>
      </c>
      <c r="DX119" s="258">
        <v>218</v>
      </c>
    </row>
    <row r="120" spans="1:128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  <c r="DW120" s="115">
        <v>1107</v>
      </c>
      <c r="DX120" s="115">
        <v>1014</v>
      </c>
    </row>
    <row r="121" spans="1:128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  <c r="DW121" s="115">
        <v>1252</v>
      </c>
      <c r="DX121" s="115">
        <v>1248</v>
      </c>
    </row>
    <row r="122" spans="1:128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  <c r="DW122" s="115">
        <v>3</v>
      </c>
      <c r="DX122" s="115">
        <v>1</v>
      </c>
    </row>
    <row r="123" spans="1:128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  <c r="DW123" s="115">
        <v>0</v>
      </c>
      <c r="DX123" s="115">
        <v>0</v>
      </c>
    </row>
    <row r="124" spans="1:128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  <c r="DW124" s="115">
        <v>690</v>
      </c>
      <c r="DX124" s="115">
        <v>692</v>
      </c>
    </row>
    <row r="125" spans="1:128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  <c r="DW125" s="115">
        <v>37</v>
      </c>
      <c r="DX125" s="115">
        <v>35</v>
      </c>
    </row>
    <row r="126" spans="1:128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  <c r="DW126" s="115">
        <v>5</v>
      </c>
      <c r="DX126" s="115">
        <v>5</v>
      </c>
    </row>
    <row r="127" spans="1:128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  <c r="DW127" s="115">
        <v>1</v>
      </c>
      <c r="DX127" s="115">
        <v>1</v>
      </c>
    </row>
    <row r="128" spans="1:128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  <c r="DW128" s="115">
        <v>0</v>
      </c>
      <c r="DX128" s="115">
        <v>0</v>
      </c>
    </row>
    <row r="129" spans="1:128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  <c r="DW129" s="115">
        <v>344</v>
      </c>
      <c r="DX129" s="115">
        <v>344</v>
      </c>
    </row>
    <row r="130" spans="1:128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  <c r="DW130" s="115">
        <v>52</v>
      </c>
      <c r="DX130" s="115">
        <v>47</v>
      </c>
    </row>
    <row r="131" spans="1:128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  <c r="DW131" s="115">
        <v>34</v>
      </c>
      <c r="DX131" s="115">
        <v>33</v>
      </c>
    </row>
    <row r="132" spans="1:128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  <c r="DW132" s="115">
        <v>0</v>
      </c>
      <c r="DX132" s="115">
        <v>0</v>
      </c>
    </row>
    <row r="133" spans="1:128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  <c r="DW133" s="115">
        <v>0</v>
      </c>
      <c r="DX133" s="115">
        <v>0</v>
      </c>
    </row>
    <row r="134" spans="1:128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  <c r="DW134" s="115">
        <v>0</v>
      </c>
      <c r="DX134" s="115">
        <v>0</v>
      </c>
    </row>
    <row r="135" spans="1:128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  <c r="DW135" s="115">
        <v>0</v>
      </c>
      <c r="DX135" s="115">
        <v>0</v>
      </c>
    </row>
    <row r="136" spans="1:128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8">
        <v>60</v>
      </c>
      <c r="DK136" s="258">
        <v>58</v>
      </c>
      <c r="DL136" s="258">
        <v>58</v>
      </c>
      <c r="DM136" s="258">
        <v>58</v>
      </c>
      <c r="DN136" s="258">
        <v>60</v>
      </c>
      <c r="DO136" s="258">
        <v>192</v>
      </c>
      <c r="DP136" s="258">
        <v>161</v>
      </c>
      <c r="DQ136" s="258">
        <v>149</v>
      </c>
      <c r="DR136" s="258">
        <v>137</v>
      </c>
      <c r="DS136" s="258">
        <v>134</v>
      </c>
      <c r="DT136" s="258">
        <v>130</v>
      </c>
      <c r="DU136" s="258">
        <v>120</v>
      </c>
      <c r="DV136" s="258">
        <v>118</v>
      </c>
      <c r="DW136" s="258">
        <v>114</v>
      </c>
      <c r="DX136" s="258">
        <v>109</v>
      </c>
    </row>
    <row r="137" spans="1:128" ht="20.100000000000001" customHeight="1">
      <c r="A137" s="63" t="s">
        <v>210</v>
      </c>
      <c r="B137" s="13" t="s">
        <v>8</v>
      </c>
      <c r="C137" s="35">
        <f t="shared" ref="C137:AH137" si="247">SUM(C138:C148)</f>
        <v>937</v>
      </c>
      <c r="D137" s="35">
        <f t="shared" si="247"/>
        <v>1547</v>
      </c>
      <c r="E137" s="35">
        <f t="shared" si="247"/>
        <v>1093</v>
      </c>
      <c r="F137" s="35">
        <f t="shared" si="247"/>
        <v>3337</v>
      </c>
      <c r="G137" s="35">
        <f t="shared" si="247"/>
        <v>1737</v>
      </c>
      <c r="H137" s="35">
        <f t="shared" si="247"/>
        <v>2472</v>
      </c>
      <c r="I137" s="35">
        <f t="shared" si="247"/>
        <v>4097</v>
      </c>
      <c r="J137" s="35">
        <f t="shared" si="247"/>
        <v>5275</v>
      </c>
      <c r="K137" s="35">
        <f t="shared" si="247"/>
        <v>4734</v>
      </c>
      <c r="L137" s="35">
        <f t="shared" si="247"/>
        <v>3373</v>
      </c>
      <c r="M137" s="35">
        <f t="shared" si="247"/>
        <v>1017</v>
      </c>
      <c r="N137" s="35">
        <f t="shared" si="247"/>
        <v>501</v>
      </c>
      <c r="O137" s="35">
        <f t="shared" si="247"/>
        <v>423</v>
      </c>
      <c r="P137" s="35">
        <f t="shared" si="247"/>
        <v>391</v>
      </c>
      <c r="Q137" s="35">
        <f t="shared" si="247"/>
        <v>830</v>
      </c>
      <c r="R137" s="35">
        <f t="shared" si="247"/>
        <v>746</v>
      </c>
      <c r="S137" s="35">
        <f t="shared" si="247"/>
        <v>664</v>
      </c>
      <c r="T137" s="35">
        <f t="shared" si="247"/>
        <v>587</v>
      </c>
      <c r="U137" s="35">
        <f t="shared" si="247"/>
        <v>818</v>
      </c>
      <c r="V137" s="35">
        <f t="shared" si="247"/>
        <v>787</v>
      </c>
      <c r="W137" s="35">
        <f t="shared" si="247"/>
        <v>702</v>
      </c>
      <c r="X137" s="35">
        <f t="shared" si="247"/>
        <v>632</v>
      </c>
      <c r="Y137" s="35">
        <f t="shared" si="247"/>
        <v>592</v>
      </c>
      <c r="Z137" s="76">
        <f t="shared" si="247"/>
        <v>537</v>
      </c>
      <c r="AA137" s="76">
        <f t="shared" si="247"/>
        <v>616</v>
      </c>
      <c r="AB137" s="76">
        <f t="shared" si="247"/>
        <v>577</v>
      </c>
      <c r="AC137" s="76">
        <f t="shared" si="247"/>
        <v>561</v>
      </c>
      <c r="AD137" s="76">
        <f t="shared" si="247"/>
        <v>1386</v>
      </c>
      <c r="AE137" s="76">
        <f t="shared" si="247"/>
        <v>1468</v>
      </c>
      <c r="AF137" s="76">
        <f t="shared" si="247"/>
        <v>1438</v>
      </c>
      <c r="AG137" s="76">
        <f t="shared" si="247"/>
        <v>1851</v>
      </c>
      <c r="AH137" s="76">
        <f t="shared" si="247"/>
        <v>1553</v>
      </c>
      <c r="AI137" s="76">
        <f t="shared" ref="AI137:AQ137" si="248">SUM(AI138:AI148)</f>
        <v>1326</v>
      </c>
      <c r="AJ137" s="76">
        <f t="shared" si="248"/>
        <v>1144</v>
      </c>
      <c r="AK137" s="76">
        <f t="shared" si="248"/>
        <v>1032</v>
      </c>
      <c r="AL137" s="76">
        <f t="shared" si="248"/>
        <v>931</v>
      </c>
      <c r="AM137" s="76">
        <f t="shared" si="248"/>
        <v>3655</v>
      </c>
      <c r="AN137" s="76">
        <f t="shared" si="248"/>
        <v>3989</v>
      </c>
      <c r="AO137" s="76">
        <f t="shared" si="248"/>
        <v>4043</v>
      </c>
      <c r="AP137" s="76">
        <f t="shared" si="248"/>
        <v>3982</v>
      </c>
      <c r="AQ137" s="76">
        <f t="shared" si="248"/>
        <v>4415</v>
      </c>
      <c r="AR137" s="76">
        <f t="shared" ref="AR137:AS137" si="249">SUM(AR138:AR148)</f>
        <v>5755</v>
      </c>
      <c r="AS137" s="76">
        <f t="shared" si="249"/>
        <v>5433</v>
      </c>
      <c r="AT137" s="76">
        <f t="shared" ref="AT137:AV137" si="250">SUM(AT138:AT148)</f>
        <v>7108</v>
      </c>
      <c r="AU137" s="76">
        <f t="shared" si="250"/>
        <v>6853</v>
      </c>
      <c r="AV137" s="76">
        <f t="shared" si="250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51">SUM(BA138:BA148)</f>
        <v>4634</v>
      </c>
      <c r="BB137" s="103">
        <f t="shared" si="251"/>
        <v>4526</v>
      </c>
      <c r="BC137" s="103">
        <f t="shared" si="251"/>
        <v>4167</v>
      </c>
      <c r="BD137" s="103">
        <f t="shared" si="251"/>
        <v>4398</v>
      </c>
      <c r="BE137" s="103">
        <f t="shared" si="251"/>
        <v>4537</v>
      </c>
      <c r="BF137" s="103">
        <f t="shared" si="251"/>
        <v>5288</v>
      </c>
      <c r="BG137" s="103">
        <f t="shared" ref="BG137:BH137" si="252">SUM(BG138:BG148)</f>
        <v>4870</v>
      </c>
      <c r="BH137" s="103">
        <f t="shared" si="252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3">SUM(BQ138:BQ148)</f>
        <v>3412</v>
      </c>
      <c r="BR137" s="179">
        <f t="shared" si="253"/>
        <v>3095</v>
      </c>
      <c r="BS137" s="179">
        <f t="shared" si="253"/>
        <v>3236</v>
      </c>
      <c r="BT137" s="179">
        <f t="shared" si="253"/>
        <v>2895</v>
      </c>
      <c r="BU137" s="179">
        <f t="shared" ref="BU137:CB137" si="254">SUM(BU138:BU148)</f>
        <v>2554</v>
      </c>
      <c r="BV137" s="179">
        <f t="shared" si="254"/>
        <v>2576</v>
      </c>
      <c r="BW137" s="179">
        <f t="shared" si="254"/>
        <v>2216</v>
      </c>
      <c r="BX137" s="172">
        <f t="shared" si="254"/>
        <v>1672</v>
      </c>
      <c r="BY137" s="172">
        <f t="shared" si="254"/>
        <v>1166</v>
      </c>
      <c r="BZ137" s="172">
        <f t="shared" si="254"/>
        <v>1202</v>
      </c>
      <c r="CA137" s="172">
        <f t="shared" si="254"/>
        <v>1109</v>
      </c>
      <c r="CB137" s="179">
        <f t="shared" si="254"/>
        <v>919</v>
      </c>
      <c r="CC137" s="211">
        <f t="shared" ref="CC137:CE137" si="255">SUM(CC138:CC148)</f>
        <v>365</v>
      </c>
      <c r="CD137" s="211">
        <f t="shared" si="255"/>
        <v>355</v>
      </c>
      <c r="CE137" s="211">
        <f t="shared" si="255"/>
        <v>352</v>
      </c>
      <c r="CF137" s="211">
        <f t="shared" ref="CF137" si="256">SUM(CF138:CF148)</f>
        <v>337</v>
      </c>
      <c r="CG137" s="211">
        <f t="shared" ref="CG137:CH137" si="257">SUM(CG138:CG148)</f>
        <v>319</v>
      </c>
      <c r="CH137" s="211">
        <f t="shared" si="257"/>
        <v>307</v>
      </c>
      <c r="CI137" s="211">
        <f t="shared" ref="CI137" si="258">SUM(CI138:CI148)</f>
        <v>275</v>
      </c>
      <c r="CJ137" s="211">
        <f t="shared" ref="CJ137:CK137" si="259">SUM(CJ138:CJ148)</f>
        <v>273</v>
      </c>
      <c r="CK137" s="211">
        <f t="shared" si="259"/>
        <v>234</v>
      </c>
      <c r="CL137" s="211">
        <f t="shared" ref="CL137:CM137" si="260">SUM(CL138:CL148)</f>
        <v>211</v>
      </c>
      <c r="CM137" s="211">
        <f t="shared" si="260"/>
        <v>760</v>
      </c>
      <c r="CN137" s="211">
        <f t="shared" ref="CN137:CP137" si="261">SUM(CN138:CN148)</f>
        <v>680</v>
      </c>
      <c r="CO137" s="211">
        <f t="shared" si="261"/>
        <v>751</v>
      </c>
      <c r="CP137" s="211">
        <f t="shared" si="261"/>
        <v>541</v>
      </c>
      <c r="CQ137" s="207">
        <f t="shared" ref="CQ137:CR137" si="262">SUM(CQ138:CQ148)</f>
        <v>553</v>
      </c>
      <c r="CR137" s="211">
        <f t="shared" si="262"/>
        <v>340</v>
      </c>
      <c r="CS137" s="211">
        <f t="shared" ref="CS137:CT137" si="263">SUM(CS138:CS148)</f>
        <v>324</v>
      </c>
      <c r="CT137" s="211">
        <f t="shared" si="263"/>
        <v>307</v>
      </c>
      <c r="CU137" s="207">
        <f t="shared" ref="CU137:CV137" si="264">SUM(CU138:CU148)</f>
        <v>288</v>
      </c>
      <c r="CV137" s="211">
        <f t="shared" si="264"/>
        <v>304</v>
      </c>
      <c r="CW137" s="211">
        <f t="shared" ref="CW137:CX137" si="265">SUM(CW138:CW148)</f>
        <v>292</v>
      </c>
      <c r="CX137" s="211">
        <f t="shared" si="265"/>
        <v>879</v>
      </c>
      <c r="CY137" s="207">
        <f t="shared" ref="CY137:CZ137" si="266">SUM(CY138:CY148)</f>
        <v>1056</v>
      </c>
      <c r="CZ137" s="211">
        <f t="shared" si="266"/>
        <v>1057</v>
      </c>
      <c r="DA137" s="207">
        <f t="shared" ref="DA137:DB137" si="267">SUM(DA138:DA148)</f>
        <v>1088</v>
      </c>
      <c r="DB137" s="211">
        <f t="shared" si="267"/>
        <v>862</v>
      </c>
      <c r="DC137" s="207">
        <f t="shared" ref="DC137:DD137" si="268">SUM(DC138:DC148)</f>
        <v>885</v>
      </c>
      <c r="DD137" s="211">
        <f t="shared" si="268"/>
        <v>619</v>
      </c>
      <c r="DE137" s="211">
        <f t="shared" ref="DE137:DF137" si="269">SUM(DE138:DE148)</f>
        <v>1107</v>
      </c>
      <c r="DF137" s="211">
        <f t="shared" si="269"/>
        <v>1732</v>
      </c>
      <c r="DG137" s="211">
        <f t="shared" ref="DG137:DK137" si="270">SUM(DG138:DG148)</f>
        <v>2632</v>
      </c>
      <c r="DH137" s="207">
        <f t="shared" si="270"/>
        <v>3225</v>
      </c>
      <c r="DI137" s="211">
        <f t="shared" si="270"/>
        <v>4374</v>
      </c>
      <c r="DJ137" s="207">
        <f t="shared" si="270"/>
        <v>4388</v>
      </c>
      <c r="DK137" s="207">
        <f t="shared" si="270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  <c r="DW137" s="207">
        <v>3015</v>
      </c>
      <c r="DX137" s="207">
        <v>3679</v>
      </c>
    </row>
    <row r="138" spans="1:128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7">
        <v>1873</v>
      </c>
      <c r="AX138" s="247">
        <v>1633</v>
      </c>
      <c r="AY138" s="247">
        <v>2434</v>
      </c>
      <c r="AZ138" s="247">
        <v>2234</v>
      </c>
      <c r="BA138" s="247">
        <v>2013</v>
      </c>
      <c r="BB138" s="247">
        <v>2010</v>
      </c>
      <c r="BC138" s="247">
        <v>1783</v>
      </c>
      <c r="BD138" s="247">
        <v>2078</v>
      </c>
      <c r="BE138" s="247">
        <v>2271</v>
      </c>
      <c r="BF138" s="247">
        <v>3072</v>
      </c>
      <c r="BG138" s="248">
        <v>2935</v>
      </c>
      <c r="BH138" s="248">
        <v>3022</v>
      </c>
      <c r="BI138" s="248">
        <v>2806</v>
      </c>
      <c r="BJ138" s="248">
        <v>2548</v>
      </c>
      <c r="BK138" s="249">
        <v>2384</v>
      </c>
      <c r="BL138" s="249">
        <v>2258</v>
      </c>
      <c r="BM138" s="249">
        <v>2012</v>
      </c>
      <c r="BN138" s="249">
        <v>1899</v>
      </c>
      <c r="BO138" s="249">
        <v>1838</v>
      </c>
      <c r="BP138" s="249">
        <v>1768</v>
      </c>
      <c r="BQ138" s="249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9">
        <v>503</v>
      </c>
      <c r="BY138" s="249">
        <v>225</v>
      </c>
      <c r="BZ138" s="249">
        <v>162</v>
      </c>
      <c r="CA138" s="249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9">
        <v>0</v>
      </c>
      <c r="CR138" s="205">
        <v>0</v>
      </c>
      <c r="CS138" s="205">
        <v>0</v>
      </c>
      <c r="CT138" s="205">
        <v>0</v>
      </c>
      <c r="CU138" s="249">
        <v>0</v>
      </c>
      <c r="CV138" s="205">
        <v>0</v>
      </c>
      <c r="CW138" s="205">
        <v>0</v>
      </c>
      <c r="CX138" s="205">
        <v>0</v>
      </c>
      <c r="CY138" s="249">
        <v>275</v>
      </c>
      <c r="CZ138" s="205">
        <v>270</v>
      </c>
      <c r="DA138" s="249">
        <v>256</v>
      </c>
      <c r="DB138" s="205">
        <v>241</v>
      </c>
      <c r="DC138" s="249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9">
        <v>206</v>
      </c>
      <c r="DI138" s="205">
        <v>197</v>
      </c>
      <c r="DJ138" s="258">
        <v>178</v>
      </c>
      <c r="DK138" s="258">
        <v>171</v>
      </c>
      <c r="DL138" s="258">
        <v>161</v>
      </c>
      <c r="DM138" s="258">
        <v>151</v>
      </c>
      <c r="DN138" s="258">
        <v>150</v>
      </c>
      <c r="DO138" s="258">
        <v>148</v>
      </c>
      <c r="DP138" s="258">
        <v>202</v>
      </c>
      <c r="DQ138" s="258">
        <v>108</v>
      </c>
      <c r="DR138" s="258">
        <v>251</v>
      </c>
      <c r="DS138" s="258">
        <v>215</v>
      </c>
      <c r="DT138" s="258">
        <v>230</v>
      </c>
      <c r="DU138" s="258">
        <v>199</v>
      </c>
      <c r="DV138" s="258">
        <v>254</v>
      </c>
      <c r="DW138" s="258">
        <v>185</v>
      </c>
      <c r="DX138" s="258">
        <v>972</v>
      </c>
    </row>
    <row r="139" spans="1:128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  <c r="DW139" s="115">
        <v>19</v>
      </c>
      <c r="DX139" s="115">
        <v>19</v>
      </c>
    </row>
    <row r="140" spans="1:128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  <c r="DW140" s="115">
        <v>564</v>
      </c>
      <c r="DX140" s="115">
        <v>553</v>
      </c>
    </row>
    <row r="141" spans="1:128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  <c r="DW141" s="115">
        <v>59</v>
      </c>
      <c r="DX141" s="115">
        <v>59</v>
      </c>
    </row>
    <row r="142" spans="1:128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  <c r="DW142" s="115">
        <v>450</v>
      </c>
      <c r="DX142" s="115">
        <v>422</v>
      </c>
    </row>
    <row r="143" spans="1:128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  <c r="DW143" s="115">
        <v>4</v>
      </c>
      <c r="DX143" s="115">
        <v>4</v>
      </c>
    </row>
    <row r="144" spans="1:128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  <c r="DW144" s="115">
        <v>0</v>
      </c>
      <c r="DX144" s="115">
        <v>0</v>
      </c>
    </row>
    <row r="145" spans="1:128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  <c r="DW145" s="115">
        <v>196</v>
      </c>
      <c r="DX145" s="115">
        <v>193</v>
      </c>
    </row>
    <row r="146" spans="1:128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  <c r="DW146" s="115">
        <v>0</v>
      </c>
      <c r="DX146" s="115">
        <v>0</v>
      </c>
    </row>
    <row r="147" spans="1:128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  <c r="DW147" s="115">
        <v>1538</v>
      </c>
      <c r="DX147" s="115">
        <v>1457</v>
      </c>
    </row>
    <row r="148" spans="1:128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8">
        <v>0</v>
      </c>
      <c r="DK148" s="258">
        <v>0</v>
      </c>
      <c r="DL148" s="258">
        <v>0</v>
      </c>
      <c r="DM148" s="258">
        <v>0</v>
      </c>
      <c r="DN148" s="258">
        <v>0</v>
      </c>
      <c r="DO148" s="258">
        <v>0</v>
      </c>
      <c r="DP148" s="258">
        <v>0</v>
      </c>
      <c r="DQ148" s="258">
        <v>0</v>
      </c>
      <c r="DR148" s="258">
        <v>0</v>
      </c>
      <c r="DS148" s="258">
        <v>0</v>
      </c>
      <c r="DT148" s="258">
        <v>0</v>
      </c>
      <c r="DU148" s="258">
        <v>0</v>
      </c>
      <c r="DV148" s="258">
        <v>0</v>
      </c>
      <c r="DW148" s="258">
        <v>0</v>
      </c>
      <c r="DX148" s="258">
        <v>0</v>
      </c>
    </row>
    <row r="149" spans="1:128" ht="20.100000000000001" customHeight="1">
      <c r="A149" s="63" t="s">
        <v>222</v>
      </c>
      <c r="B149" s="13" t="s">
        <v>8</v>
      </c>
      <c r="C149" s="35">
        <f t="shared" ref="C149:AH149" si="271">SUM(C150:C164)</f>
        <v>2826</v>
      </c>
      <c r="D149" s="35">
        <f t="shared" si="271"/>
        <v>2267</v>
      </c>
      <c r="E149" s="35">
        <f t="shared" si="271"/>
        <v>3479</v>
      </c>
      <c r="F149" s="35">
        <f t="shared" si="271"/>
        <v>9593</v>
      </c>
      <c r="G149" s="35">
        <f t="shared" si="271"/>
        <v>6625</v>
      </c>
      <c r="H149" s="35">
        <f t="shared" si="271"/>
        <v>6367</v>
      </c>
      <c r="I149" s="35">
        <f t="shared" si="271"/>
        <v>11871</v>
      </c>
      <c r="J149" s="35">
        <f t="shared" si="271"/>
        <v>14203</v>
      </c>
      <c r="K149" s="35">
        <f t="shared" si="271"/>
        <v>14198</v>
      </c>
      <c r="L149" s="35">
        <f t="shared" si="271"/>
        <v>8929</v>
      </c>
      <c r="M149" s="35">
        <f t="shared" si="271"/>
        <v>7438</v>
      </c>
      <c r="N149" s="35">
        <f t="shared" si="271"/>
        <v>2942</v>
      </c>
      <c r="O149" s="35">
        <f t="shared" si="271"/>
        <v>2691</v>
      </c>
      <c r="P149" s="35">
        <f t="shared" si="271"/>
        <v>2563</v>
      </c>
      <c r="Q149" s="35">
        <f t="shared" si="271"/>
        <v>2697</v>
      </c>
      <c r="R149" s="35">
        <f t="shared" si="271"/>
        <v>2555</v>
      </c>
      <c r="S149" s="35">
        <f t="shared" si="271"/>
        <v>2351</v>
      </c>
      <c r="T149" s="35">
        <f t="shared" si="271"/>
        <v>2961</v>
      </c>
      <c r="U149" s="35">
        <f t="shared" si="271"/>
        <v>2565</v>
      </c>
      <c r="V149" s="35">
        <f t="shared" si="271"/>
        <v>2321</v>
      </c>
      <c r="W149" s="35">
        <f t="shared" si="271"/>
        <v>2346</v>
      </c>
      <c r="X149" s="35">
        <f t="shared" si="271"/>
        <v>2007</v>
      </c>
      <c r="Y149" s="35">
        <f t="shared" si="271"/>
        <v>3265</v>
      </c>
      <c r="Z149" s="76">
        <f t="shared" si="271"/>
        <v>3566</v>
      </c>
      <c r="AA149" s="76">
        <f t="shared" si="271"/>
        <v>3204</v>
      </c>
      <c r="AB149" s="76">
        <f t="shared" si="271"/>
        <v>2741</v>
      </c>
      <c r="AC149" s="76">
        <f t="shared" si="271"/>
        <v>2260</v>
      </c>
      <c r="AD149" s="76">
        <f t="shared" si="271"/>
        <v>1878</v>
      </c>
      <c r="AE149" s="76">
        <f t="shared" si="271"/>
        <v>1587</v>
      </c>
      <c r="AF149" s="76">
        <f t="shared" si="271"/>
        <v>1353</v>
      </c>
      <c r="AG149" s="76">
        <f t="shared" si="271"/>
        <v>1781</v>
      </c>
      <c r="AH149" s="76">
        <f t="shared" si="271"/>
        <v>2095</v>
      </c>
      <c r="AI149" s="76">
        <f t="shared" ref="AI149:AM149" si="272">SUM(AI150:AI164)</f>
        <v>1525</v>
      </c>
      <c r="AJ149" s="76">
        <f t="shared" si="272"/>
        <v>2676</v>
      </c>
      <c r="AK149" s="76">
        <f t="shared" si="272"/>
        <v>2338</v>
      </c>
      <c r="AL149" s="76">
        <f t="shared" si="272"/>
        <v>2838</v>
      </c>
      <c r="AM149" s="76">
        <f t="shared" si="272"/>
        <v>9065</v>
      </c>
      <c r="AN149" s="76">
        <f t="shared" ref="AN149" si="273">SUM(AN150:AN164)</f>
        <v>9323</v>
      </c>
      <c r="AO149" s="76">
        <f t="shared" ref="AO149" si="274">SUM(AO150:AO164)</f>
        <v>9094</v>
      </c>
      <c r="AP149" s="76">
        <f t="shared" ref="AP149:AT149" si="275">SUM(AP150:AP164)</f>
        <v>8970</v>
      </c>
      <c r="AQ149" s="76">
        <f t="shared" si="275"/>
        <v>8785</v>
      </c>
      <c r="AR149" s="76">
        <f t="shared" si="275"/>
        <v>8715</v>
      </c>
      <c r="AS149" s="76">
        <f t="shared" si="275"/>
        <v>8312</v>
      </c>
      <c r="AT149" s="76">
        <f t="shared" si="275"/>
        <v>8020</v>
      </c>
      <c r="AU149" s="76">
        <f t="shared" ref="AU149:AV149" si="276">SUM(AU150:AU164)</f>
        <v>7645</v>
      </c>
      <c r="AV149" s="76">
        <f t="shared" si="276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7">SUM(BA150:BA164)</f>
        <v>11352</v>
      </c>
      <c r="BB149" s="103">
        <f t="shared" si="277"/>
        <v>11002</v>
      </c>
      <c r="BC149" s="103">
        <f t="shared" si="277"/>
        <v>9738</v>
      </c>
      <c r="BD149" s="103">
        <f t="shared" si="277"/>
        <v>9435</v>
      </c>
      <c r="BE149" s="103">
        <f t="shared" si="277"/>
        <v>9111</v>
      </c>
      <c r="BF149" s="103">
        <f t="shared" si="277"/>
        <v>9494</v>
      </c>
      <c r="BG149" s="103">
        <f t="shared" ref="BG149:BH149" si="278">SUM(BG150:BG164)</f>
        <v>9963</v>
      </c>
      <c r="BH149" s="103">
        <f t="shared" si="278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79">SUM(BQ150:BQ164)</f>
        <v>6355</v>
      </c>
      <c r="BR149" s="179">
        <f t="shared" si="279"/>
        <v>6038</v>
      </c>
      <c r="BS149" s="179">
        <f t="shared" si="279"/>
        <v>6201</v>
      </c>
      <c r="BT149" s="179">
        <f t="shared" si="279"/>
        <v>6847</v>
      </c>
      <c r="BU149" s="179">
        <f t="shared" ref="BU149:CB149" si="280">SUM(BU150:BU164)</f>
        <v>6429</v>
      </c>
      <c r="BV149" s="179">
        <f t="shared" si="280"/>
        <v>5906</v>
      </c>
      <c r="BW149" s="179">
        <f t="shared" si="280"/>
        <v>5895</v>
      </c>
      <c r="BX149" s="172">
        <f t="shared" si="280"/>
        <v>5569</v>
      </c>
      <c r="BY149" s="172">
        <f t="shared" si="280"/>
        <v>5470</v>
      </c>
      <c r="BZ149" s="172">
        <f t="shared" si="280"/>
        <v>5085</v>
      </c>
      <c r="CA149" s="172">
        <f t="shared" si="280"/>
        <v>4843</v>
      </c>
      <c r="CB149" s="179">
        <f t="shared" si="280"/>
        <v>4334</v>
      </c>
      <c r="CC149" s="178">
        <f t="shared" ref="CC149:CE149" si="281">SUM(CC150:CC164)</f>
        <v>4695</v>
      </c>
      <c r="CD149" s="178">
        <f t="shared" si="281"/>
        <v>3683</v>
      </c>
      <c r="CE149" s="178">
        <f t="shared" si="281"/>
        <v>3266</v>
      </c>
      <c r="CF149" s="178">
        <f t="shared" ref="CF149" si="282">SUM(CF150:CF164)</f>
        <v>3233</v>
      </c>
      <c r="CG149" s="178">
        <f t="shared" ref="CG149:CH149" si="283">SUM(CG150:CG164)</f>
        <v>3030</v>
      </c>
      <c r="CH149" s="178">
        <f t="shared" si="283"/>
        <v>3235</v>
      </c>
      <c r="CI149" s="178">
        <f t="shared" ref="CI149" si="284">SUM(CI150:CI164)</f>
        <v>3582</v>
      </c>
      <c r="CJ149" s="178">
        <f t="shared" ref="CJ149:CK149" si="285">SUM(CJ150:CJ164)</f>
        <v>2510</v>
      </c>
      <c r="CK149" s="178">
        <f t="shared" si="285"/>
        <v>2061</v>
      </c>
      <c r="CL149" s="178">
        <f t="shared" ref="CL149" si="286">SUM(CL150:CL164)</f>
        <v>1913</v>
      </c>
      <c r="CM149" s="178">
        <f t="shared" ref="CM149" si="287">SUM(CM150:CM164)</f>
        <v>1758</v>
      </c>
      <c r="CN149" s="178">
        <f t="shared" ref="CN149:CP149" si="288">SUM(CN150:CN164)</f>
        <v>1637</v>
      </c>
      <c r="CO149" s="178">
        <f t="shared" si="288"/>
        <v>1508</v>
      </c>
      <c r="CP149" s="178">
        <f t="shared" si="288"/>
        <v>1856</v>
      </c>
      <c r="CQ149" s="173">
        <f t="shared" ref="CQ149:CR149" si="289">SUM(CQ150:CQ164)</f>
        <v>1738</v>
      </c>
      <c r="CR149" s="178">
        <f t="shared" si="289"/>
        <v>1320</v>
      </c>
      <c r="CS149" s="178">
        <f t="shared" ref="CS149:CT149" si="290">SUM(CS150:CS164)</f>
        <v>1205</v>
      </c>
      <c r="CT149" s="178">
        <f t="shared" si="290"/>
        <v>1098</v>
      </c>
      <c r="CU149" s="173">
        <f t="shared" ref="CU149" si="291">SUM(CU150:CU164)</f>
        <v>1057</v>
      </c>
      <c r="CV149" s="178">
        <f t="shared" ref="CV149:CW149" si="292">SUM(CV150:CV164)</f>
        <v>1012</v>
      </c>
      <c r="CW149" s="178">
        <f t="shared" si="292"/>
        <v>1383</v>
      </c>
      <c r="CX149" s="178">
        <f t="shared" ref="CX149:CY149" si="293">SUM(CX150:CX164)</f>
        <v>1587</v>
      </c>
      <c r="CY149" s="173">
        <f t="shared" si="293"/>
        <v>1532</v>
      </c>
      <c r="CZ149" s="178">
        <f t="shared" ref="CZ149:DA149" si="294">SUM(CZ150:CZ164)</f>
        <v>1502</v>
      </c>
      <c r="DA149" s="173">
        <f t="shared" si="294"/>
        <v>1386</v>
      </c>
      <c r="DB149" s="178">
        <f t="shared" ref="DB149:DC149" si="295">SUM(DB150:DB164)</f>
        <v>1326</v>
      </c>
      <c r="DC149" s="173">
        <f t="shared" si="295"/>
        <v>1406</v>
      </c>
      <c r="DD149" s="178">
        <f t="shared" ref="DD149:DE149" si="296">SUM(DD150:DD164)</f>
        <v>1386</v>
      </c>
      <c r="DE149" s="178">
        <f t="shared" si="296"/>
        <v>2418</v>
      </c>
      <c r="DF149" s="178">
        <f t="shared" ref="DF149:DG149" si="297">SUM(DF150:DF164)</f>
        <v>2840</v>
      </c>
      <c r="DG149" s="178">
        <f t="shared" si="297"/>
        <v>5046</v>
      </c>
      <c r="DH149" s="173">
        <f t="shared" ref="DH149:DK149" si="298">SUM(DH150:DH164)</f>
        <v>8509</v>
      </c>
      <c r="DI149" s="178">
        <f t="shared" si="298"/>
        <v>8653</v>
      </c>
      <c r="DJ149" s="207">
        <f t="shared" si="298"/>
        <v>8456</v>
      </c>
      <c r="DK149" s="207">
        <f t="shared" si="298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  <c r="DW149" s="207">
        <v>4933</v>
      </c>
      <c r="DX149" s="207">
        <v>5697</v>
      </c>
    </row>
    <row r="150" spans="1:128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8">
        <v>3774</v>
      </c>
      <c r="DK150" s="258">
        <v>3554</v>
      </c>
      <c r="DL150" s="258">
        <v>3291</v>
      </c>
      <c r="DM150" s="258">
        <v>2970</v>
      </c>
      <c r="DN150" s="258">
        <v>2934</v>
      </c>
      <c r="DO150" s="258">
        <v>2452</v>
      </c>
      <c r="DP150" s="258">
        <v>2032</v>
      </c>
      <c r="DQ150" s="258">
        <v>1789</v>
      </c>
      <c r="DR150" s="258">
        <v>1536</v>
      </c>
      <c r="DS150" s="258">
        <v>1400</v>
      </c>
      <c r="DT150" s="258">
        <v>1297</v>
      </c>
      <c r="DU150" s="258">
        <v>1277</v>
      </c>
      <c r="DV150" s="258">
        <v>1219</v>
      </c>
      <c r="DW150" s="258">
        <v>1139</v>
      </c>
      <c r="DX150" s="258">
        <v>2119</v>
      </c>
    </row>
    <row r="151" spans="1:128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  <c r="DW151" s="115">
        <v>242</v>
      </c>
      <c r="DX151" s="115">
        <v>242</v>
      </c>
    </row>
    <row r="152" spans="1:128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  <c r="DW152" s="115">
        <v>0</v>
      </c>
      <c r="DX152" s="115">
        <v>0</v>
      </c>
    </row>
    <row r="153" spans="1:128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  <c r="DW153" s="115">
        <v>2080</v>
      </c>
      <c r="DX153" s="115">
        <v>1989</v>
      </c>
    </row>
    <row r="154" spans="1:128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  <c r="DW154" s="115">
        <v>202</v>
      </c>
      <c r="DX154" s="115">
        <v>194</v>
      </c>
    </row>
    <row r="155" spans="1:128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  <c r="DW155" s="115">
        <v>149</v>
      </c>
      <c r="DX155" s="115">
        <v>81</v>
      </c>
    </row>
    <row r="156" spans="1:128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  <c r="DW156" s="115">
        <v>0</v>
      </c>
      <c r="DX156" s="115">
        <v>0</v>
      </c>
    </row>
    <row r="157" spans="1:128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  <c r="DW157" s="115">
        <v>46</v>
      </c>
      <c r="DX157" s="115">
        <v>25</v>
      </c>
    </row>
    <row r="158" spans="1:128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  <c r="DW158" s="115">
        <v>34</v>
      </c>
      <c r="DX158" s="115">
        <v>34</v>
      </c>
    </row>
    <row r="159" spans="1:128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  <c r="DW159" s="115">
        <v>6</v>
      </c>
      <c r="DX159" s="115">
        <v>4</v>
      </c>
    </row>
    <row r="160" spans="1:128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  <c r="DW160" s="115">
        <v>5</v>
      </c>
      <c r="DX160" s="115">
        <v>5</v>
      </c>
    </row>
    <row r="161" spans="1:128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  <c r="DW161" s="115">
        <v>0</v>
      </c>
      <c r="DX161" s="115">
        <v>0</v>
      </c>
    </row>
    <row r="162" spans="1:128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  <c r="DW162" s="115">
        <v>782</v>
      </c>
      <c r="DX162" s="115">
        <v>773</v>
      </c>
    </row>
    <row r="163" spans="1:128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  <c r="DW163" s="115">
        <v>248</v>
      </c>
      <c r="DX163" s="115">
        <v>231</v>
      </c>
    </row>
    <row r="164" spans="1:128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8">
        <v>4</v>
      </c>
      <c r="DK164" s="258">
        <v>4</v>
      </c>
      <c r="DL164" s="258">
        <v>4</v>
      </c>
      <c r="DM164" s="258">
        <v>3</v>
      </c>
      <c r="DN164" s="258">
        <v>3</v>
      </c>
      <c r="DO164" s="258">
        <v>2</v>
      </c>
      <c r="DP164" s="258">
        <v>1</v>
      </c>
      <c r="DQ164" s="258">
        <v>0</v>
      </c>
      <c r="DR164" s="258">
        <v>0</v>
      </c>
      <c r="DS164" s="258">
        <v>0</v>
      </c>
      <c r="DT164" s="258">
        <v>0</v>
      </c>
      <c r="DU164" s="258">
        <v>0</v>
      </c>
      <c r="DV164" s="258">
        <v>0</v>
      </c>
      <c r="DW164" s="258">
        <v>0</v>
      </c>
      <c r="DX164" s="258">
        <v>0</v>
      </c>
    </row>
    <row r="165" spans="1:128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299">SUM(N166:N166)</f>
        <v>0</v>
      </c>
      <c r="O165" s="35">
        <f t="shared" si="299"/>
        <v>0</v>
      </c>
      <c r="P165" s="35">
        <f t="shared" si="299"/>
        <v>102</v>
      </c>
      <c r="Q165" s="35">
        <f t="shared" si="299"/>
        <v>721</v>
      </c>
      <c r="R165" s="35">
        <f t="shared" si="299"/>
        <v>424</v>
      </c>
      <c r="S165" s="35">
        <f t="shared" si="299"/>
        <v>619</v>
      </c>
      <c r="T165" s="35">
        <f t="shared" si="299"/>
        <v>414</v>
      </c>
      <c r="U165" s="35">
        <f t="shared" si="299"/>
        <v>739</v>
      </c>
      <c r="V165" s="35">
        <f t="shared" si="299"/>
        <v>180</v>
      </c>
      <c r="W165" s="35">
        <f t="shared" si="299"/>
        <v>43</v>
      </c>
      <c r="X165" s="35">
        <f t="shared" si="299"/>
        <v>14</v>
      </c>
      <c r="Y165" s="35">
        <f t="shared" si="299"/>
        <v>158</v>
      </c>
      <c r="Z165" s="76">
        <f t="shared" si="299"/>
        <v>54</v>
      </c>
      <c r="AA165" s="76">
        <f t="shared" si="299"/>
        <v>4</v>
      </c>
      <c r="AB165" s="76">
        <f t="shared" si="299"/>
        <v>4</v>
      </c>
      <c r="AC165" s="76">
        <f t="shared" si="299"/>
        <v>4</v>
      </c>
      <c r="AD165" s="76">
        <f t="shared" si="299"/>
        <v>211</v>
      </c>
      <c r="AE165" s="76">
        <f t="shared" si="299"/>
        <v>267</v>
      </c>
      <c r="AF165" s="76">
        <f t="shared" si="299"/>
        <v>302</v>
      </c>
      <c r="AG165" s="76">
        <f t="shared" si="299"/>
        <v>1344</v>
      </c>
      <c r="AH165" s="76">
        <f t="shared" si="299"/>
        <v>897</v>
      </c>
      <c r="AI165" s="76">
        <f t="shared" si="299"/>
        <v>697</v>
      </c>
      <c r="AJ165" s="76">
        <f t="shared" si="299"/>
        <v>313</v>
      </c>
      <c r="AK165" s="76">
        <f t="shared" si="299"/>
        <v>61</v>
      </c>
      <c r="AL165" s="76">
        <f t="shared" si="299"/>
        <v>433</v>
      </c>
      <c r="AM165" s="76">
        <f t="shared" si="299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300">BA166</f>
        <v>0</v>
      </c>
      <c r="BB165" s="109">
        <f t="shared" si="300"/>
        <v>0</v>
      </c>
      <c r="BC165" s="109">
        <f t="shared" si="300"/>
        <v>0</v>
      </c>
      <c r="BD165" s="109">
        <f t="shared" si="300"/>
        <v>0</v>
      </c>
      <c r="BE165" s="109">
        <f t="shared" si="300"/>
        <v>0</v>
      </c>
      <c r="BF165" s="109">
        <f t="shared" si="300"/>
        <v>0</v>
      </c>
      <c r="BG165" s="109">
        <f t="shared" si="300"/>
        <v>0</v>
      </c>
      <c r="BH165" s="109">
        <f t="shared" si="300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301">CN166</f>
        <v>0</v>
      </c>
      <c r="CO165" s="178">
        <f t="shared" si="301"/>
        <v>0</v>
      </c>
      <c r="CP165" s="178">
        <f t="shared" si="301"/>
        <v>0</v>
      </c>
      <c r="CQ165" s="173">
        <f t="shared" si="301"/>
        <v>0</v>
      </c>
      <c r="CR165" s="178">
        <f t="shared" si="301"/>
        <v>0</v>
      </c>
      <c r="CS165" s="178">
        <f t="shared" si="301"/>
        <v>0</v>
      </c>
      <c r="CT165" s="178">
        <f t="shared" si="301"/>
        <v>129</v>
      </c>
      <c r="CU165" s="173">
        <f t="shared" si="301"/>
        <v>103</v>
      </c>
      <c r="CV165" s="178">
        <f t="shared" si="301"/>
        <v>30</v>
      </c>
      <c r="CW165" s="178">
        <f t="shared" si="301"/>
        <v>21</v>
      </c>
      <c r="CX165" s="178">
        <f t="shared" si="301"/>
        <v>15</v>
      </c>
      <c r="CY165" s="173">
        <f t="shared" si="301"/>
        <v>13</v>
      </c>
      <c r="CZ165" s="178">
        <f t="shared" si="301"/>
        <v>13</v>
      </c>
      <c r="DA165" s="173">
        <f t="shared" si="301"/>
        <v>12</v>
      </c>
      <c r="DB165" s="178">
        <f t="shared" si="301"/>
        <v>12</v>
      </c>
      <c r="DC165" s="173">
        <f t="shared" si="301"/>
        <v>10</v>
      </c>
      <c r="DD165" s="178">
        <f t="shared" si="301"/>
        <v>8</v>
      </c>
      <c r="DE165" s="178">
        <f t="shared" si="301"/>
        <v>5</v>
      </c>
      <c r="DF165" s="178">
        <f t="shared" si="301"/>
        <v>6</v>
      </c>
      <c r="DG165" s="178">
        <f t="shared" si="301"/>
        <v>6</v>
      </c>
      <c r="DH165" s="173">
        <f t="shared" si="301"/>
        <v>6</v>
      </c>
      <c r="DI165" s="178">
        <f t="shared" si="301"/>
        <v>6</v>
      </c>
      <c r="DJ165" s="207">
        <f t="shared" si="301"/>
        <v>157</v>
      </c>
      <c r="DK165" s="207">
        <f t="shared" si="301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  <c r="DW165" s="207">
        <v>112</v>
      </c>
      <c r="DX165" s="207">
        <v>105</v>
      </c>
    </row>
    <row r="166" spans="1:128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8">
        <v>157</v>
      </c>
      <c r="DK166" s="258">
        <v>157</v>
      </c>
      <c r="DL166" s="258">
        <v>156</v>
      </c>
      <c r="DM166" s="258">
        <v>114</v>
      </c>
      <c r="DN166" s="258">
        <v>86</v>
      </c>
      <c r="DO166" s="258">
        <v>77</v>
      </c>
      <c r="DP166" s="258">
        <v>127</v>
      </c>
      <c r="DQ166" s="258">
        <v>127</v>
      </c>
      <c r="DR166" s="258">
        <v>126</v>
      </c>
      <c r="DS166" s="258">
        <v>125</v>
      </c>
      <c r="DT166" s="258">
        <v>122</v>
      </c>
      <c r="DU166" s="258">
        <v>120</v>
      </c>
      <c r="DV166" s="258">
        <v>119</v>
      </c>
      <c r="DW166" s="258">
        <v>112</v>
      </c>
      <c r="DX166" s="258">
        <v>105</v>
      </c>
    </row>
    <row r="167" spans="1:128" ht="20.100000000000001" customHeight="1">
      <c r="A167" s="63" t="s">
        <v>240</v>
      </c>
      <c r="B167" s="13" t="s">
        <v>8</v>
      </c>
      <c r="C167" s="35">
        <f t="shared" ref="C167:AH167" si="302">SUM(C168:C181)</f>
        <v>454</v>
      </c>
      <c r="D167" s="35">
        <f t="shared" si="302"/>
        <v>997</v>
      </c>
      <c r="E167" s="35">
        <f t="shared" si="302"/>
        <v>1437</v>
      </c>
      <c r="F167" s="35">
        <f t="shared" si="302"/>
        <v>4562</v>
      </c>
      <c r="G167" s="35">
        <f t="shared" si="302"/>
        <v>2483</v>
      </c>
      <c r="H167" s="35">
        <f t="shared" si="302"/>
        <v>5163</v>
      </c>
      <c r="I167" s="35">
        <f t="shared" si="302"/>
        <v>4082</v>
      </c>
      <c r="J167" s="35">
        <f t="shared" si="302"/>
        <v>4617</v>
      </c>
      <c r="K167" s="35">
        <f t="shared" si="302"/>
        <v>3498</v>
      </c>
      <c r="L167" s="35">
        <f t="shared" si="302"/>
        <v>1311</v>
      </c>
      <c r="M167" s="35">
        <f t="shared" si="302"/>
        <v>355</v>
      </c>
      <c r="N167" s="35">
        <f t="shared" si="302"/>
        <v>629</v>
      </c>
      <c r="O167" s="35">
        <f t="shared" si="302"/>
        <v>443</v>
      </c>
      <c r="P167" s="35">
        <f t="shared" si="302"/>
        <v>868</v>
      </c>
      <c r="Q167" s="35">
        <f t="shared" si="302"/>
        <v>1041</v>
      </c>
      <c r="R167" s="35">
        <f t="shared" si="302"/>
        <v>1565</v>
      </c>
      <c r="S167" s="35">
        <f t="shared" si="302"/>
        <v>1873</v>
      </c>
      <c r="T167" s="35">
        <f t="shared" si="302"/>
        <v>1903</v>
      </c>
      <c r="U167" s="35">
        <f t="shared" si="302"/>
        <v>1982</v>
      </c>
      <c r="V167" s="35">
        <f t="shared" si="302"/>
        <v>1884</v>
      </c>
      <c r="W167" s="35">
        <f t="shared" si="302"/>
        <v>1694</v>
      </c>
      <c r="X167" s="35">
        <f t="shared" si="302"/>
        <v>1595</v>
      </c>
      <c r="Y167" s="35">
        <f t="shared" si="302"/>
        <v>1511</v>
      </c>
      <c r="Z167" s="76">
        <f t="shared" si="302"/>
        <v>1470</v>
      </c>
      <c r="AA167" s="76">
        <f t="shared" si="302"/>
        <v>1383</v>
      </c>
      <c r="AB167" s="76">
        <f t="shared" si="302"/>
        <v>1319</v>
      </c>
      <c r="AC167" s="76">
        <f t="shared" si="302"/>
        <v>1254</v>
      </c>
      <c r="AD167" s="76">
        <f t="shared" si="302"/>
        <v>1420</v>
      </c>
      <c r="AE167" s="76">
        <f t="shared" si="302"/>
        <v>1253</v>
      </c>
      <c r="AF167" s="76">
        <f t="shared" si="302"/>
        <v>1401</v>
      </c>
      <c r="AG167" s="76">
        <f t="shared" si="302"/>
        <v>1502</v>
      </c>
      <c r="AH167" s="76">
        <f t="shared" si="302"/>
        <v>1420</v>
      </c>
      <c r="AI167" s="76">
        <f t="shared" ref="AI167:AM167" si="303">SUM(AI168:AI181)</f>
        <v>1350</v>
      </c>
      <c r="AJ167" s="76">
        <f t="shared" si="303"/>
        <v>1299</v>
      </c>
      <c r="AK167" s="76">
        <f t="shared" si="303"/>
        <v>1255</v>
      </c>
      <c r="AL167" s="76">
        <f t="shared" si="303"/>
        <v>1197</v>
      </c>
      <c r="AM167" s="76">
        <f t="shared" si="303"/>
        <v>1227</v>
      </c>
      <c r="AN167" s="76">
        <f t="shared" ref="AN167" si="304">SUM(AN168:AN181)</f>
        <v>2382</v>
      </c>
      <c r="AO167" s="76">
        <f t="shared" ref="AO167" si="305">SUM(AO168:AO181)</f>
        <v>2468</v>
      </c>
      <c r="AP167" s="76">
        <f t="shared" ref="AP167:AT167" si="306">SUM(AP168:AP181)</f>
        <v>2278</v>
      </c>
      <c r="AQ167" s="76">
        <f t="shared" si="306"/>
        <v>2087</v>
      </c>
      <c r="AR167" s="76">
        <f t="shared" si="306"/>
        <v>2130</v>
      </c>
      <c r="AS167" s="76">
        <f t="shared" si="306"/>
        <v>1956</v>
      </c>
      <c r="AT167" s="76">
        <f t="shared" si="306"/>
        <v>2242</v>
      </c>
      <c r="AU167" s="76">
        <f t="shared" ref="AU167:AV167" si="307">SUM(AU168:AU181)</f>
        <v>2082</v>
      </c>
      <c r="AV167" s="76">
        <f t="shared" si="307"/>
        <v>2037</v>
      </c>
      <c r="AW167" s="97">
        <f t="shared" ref="AW167:BA167" si="308">SUM(AW168:AW181)</f>
        <v>2154</v>
      </c>
      <c r="AX167" s="114">
        <f t="shared" si="308"/>
        <v>1964</v>
      </c>
      <c r="AY167" s="114">
        <f t="shared" si="308"/>
        <v>1895</v>
      </c>
      <c r="AZ167" s="114">
        <f t="shared" si="308"/>
        <v>1881</v>
      </c>
      <c r="BA167" s="114">
        <f t="shared" si="308"/>
        <v>1846</v>
      </c>
      <c r="BB167" s="114">
        <f t="shared" ref="BB167:BH167" si="309">SUM(BB168:BB181)</f>
        <v>1666</v>
      </c>
      <c r="BC167" s="114">
        <f t="shared" si="309"/>
        <v>1651</v>
      </c>
      <c r="BD167" s="114">
        <f t="shared" si="309"/>
        <v>1519</v>
      </c>
      <c r="BE167" s="114">
        <f t="shared" si="309"/>
        <v>1891</v>
      </c>
      <c r="BF167" s="114">
        <f t="shared" si="309"/>
        <v>2174</v>
      </c>
      <c r="BG167" s="114">
        <f t="shared" si="309"/>
        <v>2034</v>
      </c>
      <c r="BH167" s="114">
        <f t="shared" si="309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10">SUM(BQ168:BQ181)</f>
        <v>1513</v>
      </c>
      <c r="BR167" s="179">
        <f t="shared" si="310"/>
        <v>1386</v>
      </c>
      <c r="BS167" s="179">
        <f t="shared" si="310"/>
        <v>1451</v>
      </c>
      <c r="BT167" s="179">
        <f t="shared" si="310"/>
        <v>1318</v>
      </c>
      <c r="BU167" s="179">
        <f t="shared" ref="BU167:CB167" si="311">SUM(BU168:BU181)</f>
        <v>1198</v>
      </c>
      <c r="BV167" s="179">
        <f t="shared" si="311"/>
        <v>1077</v>
      </c>
      <c r="BW167" s="179">
        <f t="shared" si="311"/>
        <v>987</v>
      </c>
      <c r="BX167" s="172">
        <f t="shared" si="311"/>
        <v>1043</v>
      </c>
      <c r="BY167" s="172">
        <f t="shared" si="311"/>
        <v>1009</v>
      </c>
      <c r="BZ167" s="172">
        <f t="shared" si="311"/>
        <v>924</v>
      </c>
      <c r="CA167" s="172">
        <f t="shared" si="311"/>
        <v>849</v>
      </c>
      <c r="CB167" s="179">
        <f t="shared" si="311"/>
        <v>822</v>
      </c>
      <c r="CC167" s="211">
        <f t="shared" ref="CC167:CE167" si="312">SUM(CC168:CC181)</f>
        <v>661</v>
      </c>
      <c r="CD167" s="211">
        <f t="shared" si="312"/>
        <v>631</v>
      </c>
      <c r="CE167" s="211">
        <f t="shared" si="312"/>
        <v>534</v>
      </c>
      <c r="CF167" s="211">
        <f t="shared" ref="CF167" si="313">SUM(CF168:CF181)</f>
        <v>511</v>
      </c>
      <c r="CG167" s="211">
        <f t="shared" ref="CG167:CH167" si="314">SUM(CG168:CG181)</f>
        <v>488</v>
      </c>
      <c r="CH167" s="211">
        <f t="shared" si="314"/>
        <v>444</v>
      </c>
      <c r="CI167" s="211">
        <f t="shared" ref="CI167" si="315">SUM(CI168:CI181)</f>
        <v>400</v>
      </c>
      <c r="CJ167" s="211">
        <f t="shared" ref="CJ167:CK167" si="316">SUM(CJ168:CJ181)</f>
        <v>661</v>
      </c>
      <c r="CK167" s="211">
        <f t="shared" si="316"/>
        <v>251</v>
      </c>
      <c r="CL167" s="211">
        <f t="shared" ref="CL167" si="317">SUM(CL168:CL181)</f>
        <v>227</v>
      </c>
      <c r="CM167" s="211">
        <f t="shared" ref="CM167" si="318">SUM(CM168:CM181)</f>
        <v>170</v>
      </c>
      <c r="CN167" s="211">
        <f t="shared" ref="CN167:CP167" si="319">SUM(CN168:CN181)</f>
        <v>125</v>
      </c>
      <c r="CO167" s="211">
        <f t="shared" si="319"/>
        <v>275</v>
      </c>
      <c r="CP167" s="211">
        <f t="shared" si="319"/>
        <v>258</v>
      </c>
      <c r="CQ167" s="207">
        <f t="shared" ref="CQ167:CR167" si="320">SUM(CQ168:CQ181)</f>
        <v>227</v>
      </c>
      <c r="CR167" s="211">
        <f t="shared" si="320"/>
        <v>311</v>
      </c>
      <c r="CS167" s="211">
        <f t="shared" ref="CS167:CT167" si="321">SUM(CS168:CS181)</f>
        <v>176</v>
      </c>
      <c r="CT167" s="211">
        <f t="shared" si="321"/>
        <v>171</v>
      </c>
      <c r="CU167" s="207">
        <f t="shared" ref="CU167" si="322">SUM(CU168:CU181)</f>
        <v>140</v>
      </c>
      <c r="CV167" s="211">
        <f t="shared" ref="CV167:CW167" si="323">SUM(CV168:CV181)</f>
        <v>133</v>
      </c>
      <c r="CW167" s="211">
        <f t="shared" si="323"/>
        <v>178</v>
      </c>
      <c r="CX167" s="211">
        <f t="shared" ref="CX167:CY167" si="324">SUM(CX168:CX181)</f>
        <v>131</v>
      </c>
      <c r="CY167" s="207">
        <f t="shared" si="324"/>
        <v>116</v>
      </c>
      <c r="CZ167" s="211">
        <f t="shared" ref="CZ167:DA167" si="325">SUM(CZ168:CZ181)</f>
        <v>117</v>
      </c>
      <c r="DA167" s="207">
        <f t="shared" si="325"/>
        <v>107</v>
      </c>
      <c r="DB167" s="211">
        <f t="shared" ref="DB167:DC167" si="326">SUM(DB168:DB181)</f>
        <v>103</v>
      </c>
      <c r="DC167" s="207">
        <f t="shared" si="326"/>
        <v>178</v>
      </c>
      <c r="DD167" s="211">
        <f t="shared" ref="DD167:DE167" si="327">SUM(DD168:DD181)</f>
        <v>157</v>
      </c>
      <c r="DE167" s="211">
        <f t="shared" si="327"/>
        <v>621</v>
      </c>
      <c r="DF167" s="211">
        <f t="shared" ref="DF167:DG167" si="328">SUM(DF168:DF181)</f>
        <v>1383</v>
      </c>
      <c r="DG167" s="211">
        <f t="shared" si="328"/>
        <v>1951</v>
      </c>
      <c r="DH167" s="207">
        <f t="shared" ref="DH167:DK167" si="329">SUM(DH168:DH181)</f>
        <v>2520</v>
      </c>
      <c r="DI167" s="211">
        <f t="shared" si="329"/>
        <v>4086</v>
      </c>
      <c r="DJ167" s="207">
        <f t="shared" si="329"/>
        <v>4018</v>
      </c>
      <c r="DK167" s="207">
        <f t="shared" si="329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  <c r="DW167" s="207">
        <v>3259</v>
      </c>
      <c r="DX167" s="207">
        <v>3219</v>
      </c>
    </row>
    <row r="168" spans="1:128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8">
        <v>111</v>
      </c>
      <c r="DK168" s="258">
        <v>111</v>
      </c>
      <c r="DL168" s="258">
        <v>103</v>
      </c>
      <c r="DM168" s="258">
        <v>95</v>
      </c>
      <c r="DN168" s="258">
        <v>87</v>
      </c>
      <c r="DO168" s="258">
        <v>80</v>
      </c>
      <c r="DP168" s="258">
        <v>66</v>
      </c>
      <c r="DQ168" s="258">
        <v>51</v>
      </c>
      <c r="DR168" s="258">
        <v>42</v>
      </c>
      <c r="DS168" s="258">
        <v>42</v>
      </c>
      <c r="DT168" s="258">
        <v>36</v>
      </c>
      <c r="DU168" s="258">
        <v>35</v>
      </c>
      <c r="DV168" s="258">
        <v>28</v>
      </c>
      <c r="DW168" s="258">
        <v>28</v>
      </c>
      <c r="DX168" s="258">
        <v>28</v>
      </c>
    </row>
    <row r="169" spans="1:128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  <c r="DW169" s="115">
        <v>1876</v>
      </c>
      <c r="DX169" s="115">
        <v>1821</v>
      </c>
    </row>
    <row r="170" spans="1:128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  <c r="DW170" s="115">
        <v>952</v>
      </c>
      <c r="DX170" s="115">
        <v>949</v>
      </c>
    </row>
    <row r="171" spans="1:128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  <c r="DW171" s="115">
        <v>81</v>
      </c>
      <c r="DX171" s="115">
        <v>81</v>
      </c>
    </row>
    <row r="172" spans="1:128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  <c r="DW172" s="115">
        <v>7</v>
      </c>
      <c r="DX172" s="115">
        <v>7</v>
      </c>
    </row>
    <row r="173" spans="1:128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  <c r="DW173" s="115">
        <v>166</v>
      </c>
      <c r="DX173" s="115">
        <v>166</v>
      </c>
    </row>
    <row r="174" spans="1:128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  <c r="DW174" s="115">
        <v>146</v>
      </c>
      <c r="DX174" s="115">
        <v>164</v>
      </c>
    </row>
    <row r="175" spans="1:128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  <c r="DW175" s="115">
        <v>0</v>
      </c>
      <c r="DX175" s="115">
        <v>0</v>
      </c>
    </row>
    <row r="176" spans="1:128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  <c r="DW176" s="115">
        <v>0</v>
      </c>
      <c r="DX176" s="115">
        <v>0</v>
      </c>
    </row>
    <row r="177" spans="1:128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  <c r="DW177" s="115">
        <v>0</v>
      </c>
      <c r="DX177" s="115">
        <v>0</v>
      </c>
    </row>
    <row r="178" spans="1:128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  <c r="DW178" s="115">
        <v>0</v>
      </c>
      <c r="DX178" s="115">
        <v>0</v>
      </c>
    </row>
    <row r="179" spans="1:128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  <c r="DW179" s="115">
        <v>3</v>
      </c>
      <c r="DX179" s="115">
        <v>3</v>
      </c>
    </row>
    <row r="180" spans="1:128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  <c r="DW180" s="115">
        <v>0</v>
      </c>
      <c r="DX180" s="115">
        <v>0</v>
      </c>
    </row>
    <row r="181" spans="1:128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8">
        <v>0</v>
      </c>
      <c r="DK181" s="258">
        <v>0</v>
      </c>
      <c r="DL181" s="258">
        <v>0</v>
      </c>
      <c r="DM181" s="258">
        <v>0</v>
      </c>
      <c r="DN181" s="258">
        <v>0</v>
      </c>
      <c r="DO181" s="258">
        <v>0</v>
      </c>
      <c r="DP181" s="258">
        <v>0</v>
      </c>
      <c r="DQ181" s="258">
        <v>0</v>
      </c>
      <c r="DR181" s="258">
        <v>0</v>
      </c>
      <c r="DS181" s="258">
        <v>0</v>
      </c>
      <c r="DT181" s="258">
        <v>0</v>
      </c>
      <c r="DU181" s="258">
        <v>0</v>
      </c>
      <c r="DV181" s="258">
        <v>0</v>
      </c>
      <c r="DW181" s="258">
        <v>0</v>
      </c>
      <c r="DX181" s="258">
        <v>0</v>
      </c>
    </row>
    <row r="182" spans="1:128" ht="20.100000000000001" customHeight="1">
      <c r="A182" s="63" t="s">
        <v>255</v>
      </c>
      <c r="B182" s="13" t="s">
        <v>8</v>
      </c>
      <c r="C182" s="35">
        <f t="shared" ref="C182:AH182" si="330">SUM(C183:C204)</f>
        <v>955</v>
      </c>
      <c r="D182" s="35">
        <f t="shared" si="330"/>
        <v>1031</v>
      </c>
      <c r="E182" s="35">
        <f t="shared" si="330"/>
        <v>1562</v>
      </c>
      <c r="F182" s="35">
        <f t="shared" si="330"/>
        <v>2133</v>
      </c>
      <c r="G182" s="35">
        <f t="shared" si="330"/>
        <v>3800</v>
      </c>
      <c r="H182" s="35">
        <f t="shared" si="330"/>
        <v>4515</v>
      </c>
      <c r="I182" s="35">
        <f t="shared" si="330"/>
        <v>4456</v>
      </c>
      <c r="J182" s="35">
        <f t="shared" si="330"/>
        <v>6530</v>
      </c>
      <c r="K182" s="35">
        <f t="shared" si="330"/>
        <v>5690</v>
      </c>
      <c r="L182" s="35">
        <f t="shared" si="330"/>
        <v>2504</v>
      </c>
      <c r="M182" s="35">
        <f t="shared" si="330"/>
        <v>1527</v>
      </c>
      <c r="N182" s="35">
        <f t="shared" si="330"/>
        <v>2478</v>
      </c>
      <c r="O182" s="35">
        <f t="shared" si="330"/>
        <v>2348</v>
      </c>
      <c r="P182" s="35">
        <f t="shared" si="330"/>
        <v>2069</v>
      </c>
      <c r="Q182" s="35">
        <f t="shared" si="330"/>
        <v>1993</v>
      </c>
      <c r="R182" s="35">
        <f t="shared" si="330"/>
        <v>1946</v>
      </c>
      <c r="S182" s="35">
        <f t="shared" si="330"/>
        <v>1920</v>
      </c>
      <c r="T182" s="35">
        <f t="shared" si="330"/>
        <v>2271</v>
      </c>
      <c r="U182" s="35">
        <f t="shared" si="330"/>
        <v>2183</v>
      </c>
      <c r="V182" s="35">
        <f t="shared" si="330"/>
        <v>2087</v>
      </c>
      <c r="W182" s="35">
        <f t="shared" si="330"/>
        <v>2021</v>
      </c>
      <c r="X182" s="35">
        <f t="shared" si="330"/>
        <v>1829</v>
      </c>
      <c r="Y182" s="35">
        <f t="shared" si="330"/>
        <v>2065</v>
      </c>
      <c r="Z182" s="76">
        <f t="shared" si="330"/>
        <v>1981</v>
      </c>
      <c r="AA182" s="76">
        <f t="shared" si="330"/>
        <v>1921</v>
      </c>
      <c r="AB182" s="76">
        <f t="shared" si="330"/>
        <v>1851</v>
      </c>
      <c r="AC182" s="76">
        <f t="shared" si="330"/>
        <v>1742</v>
      </c>
      <c r="AD182" s="76">
        <f t="shared" si="330"/>
        <v>1927</v>
      </c>
      <c r="AE182" s="76">
        <f t="shared" si="330"/>
        <v>1879</v>
      </c>
      <c r="AF182" s="76">
        <f t="shared" si="330"/>
        <v>3338</v>
      </c>
      <c r="AG182" s="76">
        <f t="shared" si="330"/>
        <v>3244</v>
      </c>
      <c r="AH182" s="76">
        <f t="shared" si="330"/>
        <v>3139</v>
      </c>
      <c r="AI182" s="76">
        <f t="shared" ref="AI182:AM182" si="331">SUM(AI183:AI204)</f>
        <v>3031</v>
      </c>
      <c r="AJ182" s="76">
        <f t="shared" si="331"/>
        <v>2678</v>
      </c>
      <c r="AK182" s="76">
        <f t="shared" si="331"/>
        <v>2641</v>
      </c>
      <c r="AL182" s="76">
        <f t="shared" si="331"/>
        <v>2981</v>
      </c>
      <c r="AM182" s="76">
        <f t="shared" si="331"/>
        <v>1608</v>
      </c>
      <c r="AN182" s="76">
        <f t="shared" ref="AN182" si="332">SUM(AN183:AN204)</f>
        <v>1245</v>
      </c>
      <c r="AO182" s="76">
        <f t="shared" ref="AO182" si="333">SUM(AO183:AO204)</f>
        <v>1153</v>
      </c>
      <c r="AP182" s="76">
        <f t="shared" ref="AP182:AT182" si="334">SUM(AP183:AP204)</f>
        <v>1145</v>
      </c>
      <c r="AQ182" s="76">
        <f t="shared" si="334"/>
        <v>1108</v>
      </c>
      <c r="AR182" s="76">
        <f t="shared" si="334"/>
        <v>1023</v>
      </c>
      <c r="AS182" s="76">
        <f t="shared" si="334"/>
        <v>979</v>
      </c>
      <c r="AT182" s="76">
        <f t="shared" si="334"/>
        <v>935</v>
      </c>
      <c r="AU182" s="76">
        <f t="shared" ref="AU182:AV182" si="335">SUM(AU183:AU204)</f>
        <v>756</v>
      </c>
      <c r="AV182" s="76">
        <f t="shared" si="335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6">SUM(BA183:BA204)</f>
        <v>1249</v>
      </c>
      <c r="BB182" s="103">
        <f t="shared" si="336"/>
        <v>1211</v>
      </c>
      <c r="BC182" s="103">
        <f t="shared" si="336"/>
        <v>1409</v>
      </c>
      <c r="BD182" s="103">
        <f t="shared" si="336"/>
        <v>1325</v>
      </c>
      <c r="BE182" s="103">
        <f t="shared" si="336"/>
        <v>1241</v>
      </c>
      <c r="BF182" s="103">
        <f t="shared" si="336"/>
        <v>1212</v>
      </c>
      <c r="BG182" s="103">
        <f t="shared" ref="BG182:BH182" si="337">SUM(BG183:BG204)</f>
        <v>1103</v>
      </c>
      <c r="BH182" s="103">
        <f t="shared" si="337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38">SUM(BQ183:BQ204)</f>
        <v>1379</v>
      </c>
      <c r="BR182" s="179">
        <f t="shared" si="338"/>
        <v>1349</v>
      </c>
      <c r="BS182" s="179">
        <f t="shared" si="338"/>
        <v>1331</v>
      </c>
      <c r="BT182" s="179">
        <f t="shared" si="338"/>
        <v>1476</v>
      </c>
      <c r="BU182" s="179">
        <f t="shared" ref="BU182:CB182" si="339">SUM(BU183:BU204)</f>
        <v>1875</v>
      </c>
      <c r="BV182" s="179">
        <f t="shared" si="339"/>
        <v>2081</v>
      </c>
      <c r="BW182" s="179">
        <f t="shared" si="339"/>
        <v>1930</v>
      </c>
      <c r="BX182" s="172">
        <f t="shared" si="339"/>
        <v>1857</v>
      </c>
      <c r="BY182" s="172">
        <f t="shared" si="339"/>
        <v>1654</v>
      </c>
      <c r="BZ182" s="172">
        <f t="shared" si="339"/>
        <v>1455</v>
      </c>
      <c r="CA182" s="172">
        <f t="shared" si="339"/>
        <v>1387</v>
      </c>
      <c r="CB182" s="179">
        <f t="shared" si="339"/>
        <v>1373</v>
      </c>
      <c r="CC182" s="211">
        <f t="shared" ref="CC182:CE182" si="340">SUM(CC183:CC204)</f>
        <v>1249</v>
      </c>
      <c r="CD182" s="211">
        <f t="shared" si="340"/>
        <v>1244</v>
      </c>
      <c r="CE182" s="211">
        <f t="shared" si="340"/>
        <v>1244</v>
      </c>
      <c r="CF182" s="211">
        <f t="shared" ref="CF182" si="341">SUM(CF183:CF204)</f>
        <v>860</v>
      </c>
      <c r="CG182" s="211">
        <f t="shared" ref="CG182:CH182" si="342">SUM(CG183:CG204)</f>
        <v>758</v>
      </c>
      <c r="CH182" s="211">
        <f t="shared" si="342"/>
        <v>1073</v>
      </c>
      <c r="CI182" s="211">
        <f t="shared" ref="CI182" si="343">SUM(CI183:CI204)</f>
        <v>1059</v>
      </c>
      <c r="CJ182" s="211">
        <f t="shared" ref="CJ182:CK182" si="344">SUM(CJ183:CJ204)</f>
        <v>1059</v>
      </c>
      <c r="CK182" s="211">
        <f t="shared" si="344"/>
        <v>1046</v>
      </c>
      <c r="CL182" s="211">
        <f t="shared" ref="CL182" si="345">SUM(CL183:CL204)</f>
        <v>964</v>
      </c>
      <c r="CM182" s="211">
        <f t="shared" ref="CM182" si="346">SUM(CM183:CM204)</f>
        <v>1017</v>
      </c>
      <c r="CN182" s="211">
        <f t="shared" ref="CN182:CP182" si="347">SUM(CN183:CN204)</f>
        <v>999</v>
      </c>
      <c r="CO182" s="211">
        <f t="shared" si="347"/>
        <v>981</v>
      </c>
      <c r="CP182" s="211">
        <f t="shared" si="347"/>
        <v>1335</v>
      </c>
      <c r="CQ182" s="207">
        <f t="shared" ref="CQ182:CR182" si="348">SUM(CQ183:CQ204)</f>
        <v>1298</v>
      </c>
      <c r="CR182" s="211">
        <f t="shared" si="348"/>
        <v>1247</v>
      </c>
      <c r="CS182" s="211">
        <f t="shared" ref="CS182:CT182" si="349">SUM(CS183:CS204)</f>
        <v>1235</v>
      </c>
      <c r="CT182" s="211">
        <f t="shared" si="349"/>
        <v>2074</v>
      </c>
      <c r="CU182" s="207">
        <f t="shared" ref="CU182" si="350">SUM(CU183:CU204)</f>
        <v>1954</v>
      </c>
      <c r="CV182" s="211">
        <f t="shared" ref="CV182:CW182" si="351">SUM(CV183:CV204)</f>
        <v>2163</v>
      </c>
      <c r="CW182" s="211">
        <f t="shared" si="351"/>
        <v>2219</v>
      </c>
      <c r="CX182" s="211">
        <f t="shared" ref="CX182:CY182" si="352">SUM(CX183:CX204)</f>
        <v>2250</v>
      </c>
      <c r="CY182" s="207">
        <f t="shared" si="352"/>
        <v>2410</v>
      </c>
      <c r="CZ182" s="211">
        <f t="shared" ref="CZ182:DA182" si="353">SUM(CZ183:CZ204)</f>
        <v>2371</v>
      </c>
      <c r="DA182" s="207">
        <f t="shared" si="353"/>
        <v>2327</v>
      </c>
      <c r="DB182" s="211">
        <f t="shared" ref="DB182:DC182" si="354">SUM(DB183:DB204)</f>
        <v>2585</v>
      </c>
      <c r="DC182" s="207">
        <f t="shared" si="354"/>
        <v>2534</v>
      </c>
      <c r="DD182" s="211">
        <f t="shared" ref="DD182:DE182" si="355">SUM(DD183:DD204)</f>
        <v>2503</v>
      </c>
      <c r="DE182" s="211">
        <f t="shared" si="355"/>
        <v>2627</v>
      </c>
      <c r="DF182" s="211">
        <f t="shared" ref="DF182:DG182" si="356">SUM(DF183:DF204)</f>
        <v>2797</v>
      </c>
      <c r="DG182" s="211">
        <f t="shared" si="356"/>
        <v>2925</v>
      </c>
      <c r="DH182" s="207">
        <f t="shared" ref="DH182:DK182" si="357">SUM(DH183:DH204)</f>
        <v>3029</v>
      </c>
      <c r="DI182" s="211">
        <f t="shared" si="357"/>
        <v>2884</v>
      </c>
      <c r="DJ182" s="207">
        <f t="shared" si="357"/>
        <v>2869</v>
      </c>
      <c r="DK182" s="207">
        <f t="shared" si="357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  <c r="DW182" s="207">
        <v>3701</v>
      </c>
      <c r="DX182" s="207">
        <v>3685</v>
      </c>
    </row>
    <row r="183" spans="1:128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8">
        <v>247</v>
      </c>
      <c r="DK183" s="258">
        <v>247</v>
      </c>
      <c r="DL183" s="258">
        <v>247</v>
      </c>
      <c r="DM183" s="258">
        <v>247</v>
      </c>
      <c r="DN183" s="258">
        <v>247</v>
      </c>
      <c r="DO183" s="258">
        <v>247</v>
      </c>
      <c r="DP183" s="258">
        <v>247</v>
      </c>
      <c r="DQ183" s="258">
        <v>247</v>
      </c>
      <c r="DR183" s="258">
        <v>247</v>
      </c>
      <c r="DS183" s="258">
        <v>247</v>
      </c>
      <c r="DT183" s="258">
        <v>247</v>
      </c>
      <c r="DU183" s="258">
        <v>247</v>
      </c>
      <c r="DV183" s="258">
        <v>247</v>
      </c>
      <c r="DW183" s="258">
        <v>247</v>
      </c>
      <c r="DX183" s="258">
        <v>247</v>
      </c>
    </row>
    <row r="184" spans="1:128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  <c r="DW184" s="115">
        <v>513</v>
      </c>
      <c r="DX184" s="115">
        <v>513</v>
      </c>
    </row>
    <row r="185" spans="1:128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  <c r="DW185" s="115">
        <v>351</v>
      </c>
      <c r="DX185" s="115">
        <v>351</v>
      </c>
    </row>
    <row r="186" spans="1:128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  <c r="DW186" s="115">
        <v>129</v>
      </c>
      <c r="DX186" s="115">
        <v>129</v>
      </c>
    </row>
    <row r="187" spans="1:128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  <c r="DW187" s="115">
        <v>1593</v>
      </c>
      <c r="DX187" s="115">
        <v>1582</v>
      </c>
    </row>
    <row r="188" spans="1:128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  <c r="DW188" s="115">
        <v>35</v>
      </c>
      <c r="DX188" s="115">
        <v>33</v>
      </c>
    </row>
    <row r="189" spans="1:128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  <c r="DW189" s="115">
        <v>0</v>
      </c>
      <c r="DX189" s="115">
        <v>0</v>
      </c>
    </row>
    <row r="190" spans="1:128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  <c r="DW190" s="115">
        <v>0</v>
      </c>
      <c r="DX190" s="115">
        <v>0</v>
      </c>
    </row>
    <row r="191" spans="1:128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  <c r="DW191" s="115">
        <v>19</v>
      </c>
      <c r="DX191" s="115">
        <v>19</v>
      </c>
    </row>
    <row r="192" spans="1:128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  <c r="DW192" s="115">
        <v>0</v>
      </c>
      <c r="DX192" s="115">
        <v>0</v>
      </c>
    </row>
    <row r="193" spans="1:128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  <c r="DW193" s="115">
        <v>119</v>
      </c>
      <c r="DX193" s="115">
        <v>119</v>
      </c>
    </row>
    <row r="194" spans="1:128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  <c r="DW194" s="115">
        <v>57</v>
      </c>
      <c r="DX194" s="115">
        <v>54</v>
      </c>
    </row>
    <row r="195" spans="1:128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  <c r="DW195" s="115">
        <v>0</v>
      </c>
      <c r="DX195" s="115">
        <v>0</v>
      </c>
    </row>
    <row r="196" spans="1:128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  <c r="DW196" s="115">
        <v>15</v>
      </c>
      <c r="DX196" s="115">
        <v>15</v>
      </c>
    </row>
    <row r="197" spans="1:128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  <c r="DW197" s="115">
        <v>357</v>
      </c>
      <c r="DX197" s="115">
        <v>357</v>
      </c>
    </row>
    <row r="198" spans="1:128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  <c r="DW198" s="115">
        <v>36</v>
      </c>
      <c r="DX198" s="115">
        <v>36</v>
      </c>
    </row>
    <row r="199" spans="1:128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  <c r="DW199" s="115">
        <v>167</v>
      </c>
      <c r="DX199" s="115">
        <v>167</v>
      </c>
    </row>
    <row r="200" spans="1:128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  <c r="DW200" s="115">
        <v>0</v>
      </c>
      <c r="DX200" s="115">
        <v>0</v>
      </c>
    </row>
    <row r="201" spans="1:128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  <c r="DW201" s="115">
        <v>63</v>
      </c>
      <c r="DX201" s="115">
        <v>63</v>
      </c>
    </row>
    <row r="202" spans="1:128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  <c r="DW202" s="115">
        <v>0</v>
      </c>
      <c r="DX202" s="115">
        <v>0</v>
      </c>
    </row>
    <row r="203" spans="1:128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  <c r="DW203" s="115">
        <v>0</v>
      </c>
      <c r="DX203" s="115">
        <v>0</v>
      </c>
    </row>
    <row r="204" spans="1:128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8">
        <v>0</v>
      </c>
      <c r="DK204" s="258">
        <v>0</v>
      </c>
      <c r="DL204" s="258">
        <v>0</v>
      </c>
      <c r="DM204" s="258">
        <v>0</v>
      </c>
      <c r="DN204" s="258">
        <v>0</v>
      </c>
      <c r="DO204" s="258">
        <v>0</v>
      </c>
      <c r="DP204" s="258">
        <v>0</v>
      </c>
      <c r="DQ204" s="258">
        <v>0</v>
      </c>
      <c r="DR204" s="258">
        <v>0</v>
      </c>
      <c r="DS204" s="258">
        <v>0</v>
      </c>
      <c r="DT204" s="258">
        <v>0</v>
      </c>
      <c r="DU204" s="258">
        <v>0</v>
      </c>
      <c r="DV204" s="258">
        <v>0</v>
      </c>
      <c r="DW204" s="258">
        <v>0</v>
      </c>
      <c r="DX204" s="258">
        <v>0</v>
      </c>
    </row>
    <row r="205" spans="1:128" ht="20.100000000000001" customHeight="1">
      <c r="A205" s="63" t="s">
        <v>278</v>
      </c>
      <c r="B205" s="13" t="s">
        <v>8</v>
      </c>
      <c r="C205" s="35">
        <f t="shared" ref="C205:AH205" si="358">SUM(C206:C227)</f>
        <v>2253</v>
      </c>
      <c r="D205" s="35">
        <f t="shared" si="358"/>
        <v>3054</v>
      </c>
      <c r="E205" s="35">
        <f t="shared" si="358"/>
        <v>4104</v>
      </c>
      <c r="F205" s="35">
        <f t="shared" si="358"/>
        <v>2790</v>
      </c>
      <c r="G205" s="35">
        <f t="shared" si="358"/>
        <v>3316</v>
      </c>
      <c r="H205" s="35">
        <f t="shared" si="358"/>
        <v>5971</v>
      </c>
      <c r="I205" s="35">
        <f t="shared" si="358"/>
        <v>8662</v>
      </c>
      <c r="J205" s="35">
        <f t="shared" si="358"/>
        <v>16106</v>
      </c>
      <c r="K205" s="35">
        <f t="shared" si="358"/>
        <v>12808</v>
      </c>
      <c r="L205" s="35">
        <f t="shared" si="358"/>
        <v>8042</v>
      </c>
      <c r="M205" s="35">
        <f t="shared" si="358"/>
        <v>4110</v>
      </c>
      <c r="N205" s="35">
        <f t="shared" si="358"/>
        <v>3201</v>
      </c>
      <c r="O205" s="35">
        <f t="shared" si="358"/>
        <v>3096</v>
      </c>
      <c r="P205" s="35">
        <f t="shared" si="358"/>
        <v>2647</v>
      </c>
      <c r="Q205" s="35">
        <f t="shared" si="358"/>
        <v>2375</v>
      </c>
      <c r="R205" s="35">
        <f t="shared" si="358"/>
        <v>2270</v>
      </c>
      <c r="S205" s="35">
        <f t="shared" si="358"/>
        <v>2071</v>
      </c>
      <c r="T205" s="35">
        <f t="shared" si="358"/>
        <v>2081</v>
      </c>
      <c r="U205" s="35">
        <f t="shared" si="358"/>
        <v>1963</v>
      </c>
      <c r="V205" s="35">
        <f t="shared" si="358"/>
        <v>1817</v>
      </c>
      <c r="W205" s="35">
        <f t="shared" si="358"/>
        <v>1917</v>
      </c>
      <c r="X205" s="35">
        <f t="shared" si="358"/>
        <v>1590</v>
      </c>
      <c r="Y205" s="35">
        <f t="shared" si="358"/>
        <v>1542</v>
      </c>
      <c r="Z205" s="76">
        <f t="shared" si="358"/>
        <v>1405</v>
      </c>
      <c r="AA205" s="76">
        <f t="shared" si="358"/>
        <v>1167</v>
      </c>
      <c r="AB205" s="76">
        <f t="shared" si="358"/>
        <v>1043</v>
      </c>
      <c r="AC205" s="76">
        <f t="shared" si="358"/>
        <v>1122</v>
      </c>
      <c r="AD205" s="76">
        <f t="shared" si="358"/>
        <v>1060</v>
      </c>
      <c r="AE205" s="76">
        <f t="shared" si="358"/>
        <v>911</v>
      </c>
      <c r="AF205" s="76">
        <f t="shared" si="358"/>
        <v>720</v>
      </c>
      <c r="AG205" s="76">
        <f t="shared" si="358"/>
        <v>1138</v>
      </c>
      <c r="AH205" s="76">
        <f t="shared" si="358"/>
        <v>1578</v>
      </c>
      <c r="AI205" s="76">
        <f t="shared" ref="AI205:AY205" si="359">SUM(AI206:AI227)</f>
        <v>1338</v>
      </c>
      <c r="AJ205" s="76">
        <f t="shared" si="359"/>
        <v>2183</v>
      </c>
      <c r="AK205" s="76">
        <f t="shared" si="359"/>
        <v>2516</v>
      </c>
      <c r="AL205" s="76">
        <f t="shared" si="359"/>
        <v>2023</v>
      </c>
      <c r="AM205" s="76">
        <f t="shared" si="359"/>
        <v>3802</v>
      </c>
      <c r="AN205" s="76">
        <f t="shared" si="359"/>
        <v>7421</v>
      </c>
      <c r="AO205" s="76">
        <f t="shared" si="359"/>
        <v>8032</v>
      </c>
      <c r="AP205" s="76">
        <f t="shared" si="359"/>
        <v>7785</v>
      </c>
      <c r="AQ205" s="76">
        <f t="shared" si="359"/>
        <v>7538</v>
      </c>
      <c r="AR205" s="76">
        <f t="shared" si="359"/>
        <v>7472</v>
      </c>
      <c r="AS205" s="76">
        <f t="shared" si="359"/>
        <v>7774</v>
      </c>
      <c r="AT205" s="76">
        <f t="shared" si="359"/>
        <v>7514</v>
      </c>
      <c r="AU205" s="76">
        <f t="shared" si="359"/>
        <v>7826</v>
      </c>
      <c r="AV205" s="76">
        <f t="shared" si="359"/>
        <v>8269</v>
      </c>
      <c r="AW205" s="103">
        <f t="shared" si="359"/>
        <v>8077</v>
      </c>
      <c r="AX205" s="103">
        <f t="shared" si="359"/>
        <v>8065</v>
      </c>
      <c r="AY205" s="103">
        <f t="shared" si="359"/>
        <v>7794</v>
      </c>
      <c r="AZ205" s="103">
        <v>7630</v>
      </c>
      <c r="BA205" s="103">
        <f t="shared" ref="BA205:BH205" si="360">SUM(BA206:BA227)</f>
        <v>7806</v>
      </c>
      <c r="BB205" s="103">
        <f t="shared" si="360"/>
        <v>8237</v>
      </c>
      <c r="BC205" s="103">
        <f t="shared" si="360"/>
        <v>7820</v>
      </c>
      <c r="BD205" s="103">
        <f t="shared" si="360"/>
        <v>7649</v>
      </c>
      <c r="BE205" s="103">
        <f t="shared" si="360"/>
        <v>7455</v>
      </c>
      <c r="BF205" s="103">
        <f t="shared" si="360"/>
        <v>8419</v>
      </c>
      <c r="BG205" s="103">
        <f t="shared" si="360"/>
        <v>8198</v>
      </c>
      <c r="BH205" s="103">
        <f t="shared" si="360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61">SUM(BQ206:BQ227)</f>
        <v>7866</v>
      </c>
      <c r="BR205" s="179">
        <f t="shared" si="361"/>
        <v>7778</v>
      </c>
      <c r="BS205" s="179">
        <f t="shared" si="361"/>
        <v>7517</v>
      </c>
      <c r="BT205" s="179">
        <f t="shared" si="361"/>
        <v>7202</v>
      </c>
      <c r="BU205" s="179">
        <f t="shared" si="361"/>
        <v>6919</v>
      </c>
      <c r="BV205" s="179">
        <f t="shared" si="361"/>
        <v>6688</v>
      </c>
      <c r="BW205" s="179">
        <f t="shared" si="361"/>
        <v>6406</v>
      </c>
      <c r="BX205" s="172">
        <f t="shared" si="361"/>
        <v>6122</v>
      </c>
      <c r="BY205" s="172">
        <f t="shared" si="361"/>
        <v>5639</v>
      </c>
      <c r="BZ205" s="172">
        <f t="shared" si="361"/>
        <v>5436</v>
      </c>
      <c r="CA205" s="172">
        <f t="shared" si="361"/>
        <v>5296</v>
      </c>
      <c r="CB205" s="179">
        <f t="shared" si="361"/>
        <v>5077</v>
      </c>
      <c r="CC205" s="211">
        <f t="shared" si="361"/>
        <v>4306</v>
      </c>
      <c r="CD205" s="211">
        <f t="shared" si="361"/>
        <v>3487</v>
      </c>
      <c r="CE205" s="211">
        <f t="shared" si="361"/>
        <v>3276</v>
      </c>
      <c r="CF205" s="211">
        <f t="shared" si="361"/>
        <v>3423</v>
      </c>
      <c r="CG205" s="211">
        <f t="shared" si="361"/>
        <v>3325</v>
      </c>
      <c r="CH205" s="211">
        <f t="shared" si="361"/>
        <v>2922</v>
      </c>
      <c r="CI205" s="211">
        <f t="shared" si="361"/>
        <v>2541</v>
      </c>
      <c r="CJ205" s="211">
        <f t="shared" si="361"/>
        <v>2154</v>
      </c>
      <c r="CK205" s="211">
        <f t="shared" si="361"/>
        <v>2049</v>
      </c>
      <c r="CL205" s="211">
        <f t="shared" si="361"/>
        <v>2493</v>
      </c>
      <c r="CM205" s="211">
        <f t="shared" si="361"/>
        <v>2488</v>
      </c>
      <c r="CN205" s="211">
        <f t="shared" si="361"/>
        <v>2259</v>
      </c>
      <c r="CO205" s="211">
        <f t="shared" si="361"/>
        <v>2070</v>
      </c>
      <c r="CP205" s="211">
        <f t="shared" si="361"/>
        <v>1952</v>
      </c>
      <c r="CQ205" s="207">
        <f t="shared" si="361"/>
        <v>1757</v>
      </c>
      <c r="CR205" s="211">
        <f t="shared" si="361"/>
        <v>1721</v>
      </c>
      <c r="CS205" s="211">
        <f t="shared" si="361"/>
        <v>1495</v>
      </c>
      <c r="CT205" s="211">
        <f t="shared" si="361"/>
        <v>1703</v>
      </c>
      <c r="CU205" s="207">
        <f t="shared" si="361"/>
        <v>1598</v>
      </c>
      <c r="CV205" s="211">
        <f t="shared" si="361"/>
        <v>4386</v>
      </c>
      <c r="CW205" s="211">
        <f t="shared" si="361"/>
        <v>5227</v>
      </c>
      <c r="CX205" s="211">
        <f t="shared" si="361"/>
        <v>6552</v>
      </c>
      <c r="CY205" s="207">
        <f t="shared" si="361"/>
        <v>6519</v>
      </c>
      <c r="CZ205" s="211">
        <f t="shared" si="361"/>
        <v>5938</v>
      </c>
      <c r="DA205" s="207">
        <f t="shared" si="361"/>
        <v>5369</v>
      </c>
      <c r="DB205" s="211">
        <f t="shared" si="361"/>
        <v>4823</v>
      </c>
      <c r="DC205" s="207">
        <f t="shared" si="361"/>
        <v>6517</v>
      </c>
      <c r="DD205" s="211">
        <f t="shared" si="361"/>
        <v>6693</v>
      </c>
      <c r="DE205" s="211">
        <f t="shared" si="361"/>
        <v>6520</v>
      </c>
      <c r="DF205" s="211">
        <f t="shared" si="361"/>
        <v>6369</v>
      </c>
      <c r="DG205" s="211">
        <f t="shared" si="361"/>
        <v>7667</v>
      </c>
      <c r="DH205" s="207">
        <f t="shared" si="361"/>
        <v>7674</v>
      </c>
      <c r="DI205" s="211">
        <f t="shared" si="361"/>
        <v>9221</v>
      </c>
      <c r="DJ205" s="207">
        <f t="shared" si="361"/>
        <v>9074</v>
      </c>
      <c r="DK205" s="207">
        <f t="shared" si="361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  <c r="DW205" s="207">
        <v>9561</v>
      </c>
      <c r="DX205" s="207">
        <v>9197</v>
      </c>
    </row>
    <row r="206" spans="1:128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8">
        <v>5821</v>
      </c>
      <c r="DK206" s="258">
        <v>5741</v>
      </c>
      <c r="DL206" s="258">
        <v>5649</v>
      </c>
      <c r="DM206" s="258">
        <v>5489</v>
      </c>
      <c r="DN206" s="258">
        <v>5212</v>
      </c>
      <c r="DO206" s="258">
        <v>4964</v>
      </c>
      <c r="DP206" s="258">
        <v>4620</v>
      </c>
      <c r="DQ206" s="258">
        <v>4159</v>
      </c>
      <c r="DR206" s="258">
        <v>3896</v>
      </c>
      <c r="DS206" s="258">
        <v>3746</v>
      </c>
      <c r="DT206" s="258">
        <v>3660</v>
      </c>
      <c r="DU206" s="258">
        <v>3579</v>
      </c>
      <c r="DV206" s="258">
        <v>3447</v>
      </c>
      <c r="DW206" s="258">
        <v>3805</v>
      </c>
      <c r="DX206" s="258">
        <v>3623</v>
      </c>
    </row>
    <row r="207" spans="1:128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  <c r="DW207" s="115">
        <v>1437</v>
      </c>
      <c r="DX207" s="115">
        <v>1426</v>
      </c>
    </row>
    <row r="208" spans="1:128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  <c r="DW208" s="115">
        <v>277</v>
      </c>
      <c r="DX208" s="115">
        <v>249</v>
      </c>
    </row>
    <row r="209" spans="1:128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  <c r="DW209" s="115">
        <v>328</v>
      </c>
      <c r="DX209" s="115">
        <v>293</v>
      </c>
    </row>
    <row r="210" spans="1:128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  <c r="DW210" s="115">
        <v>1943</v>
      </c>
      <c r="DX210" s="115">
        <v>1883</v>
      </c>
    </row>
    <row r="211" spans="1:128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  <c r="DW211" s="115">
        <v>213</v>
      </c>
      <c r="DX211" s="115">
        <v>207</v>
      </c>
    </row>
    <row r="212" spans="1:128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  <c r="DW212" s="115">
        <v>5</v>
      </c>
      <c r="DX212" s="115">
        <v>5</v>
      </c>
    </row>
    <row r="213" spans="1:128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  <c r="DW213" s="115">
        <v>18</v>
      </c>
      <c r="DX213" s="115">
        <v>17</v>
      </c>
    </row>
    <row r="214" spans="1:128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  <c r="DW214" s="115">
        <v>0</v>
      </c>
      <c r="DX214" s="115">
        <v>0</v>
      </c>
    </row>
    <row r="215" spans="1:128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  <c r="DW215" s="115">
        <v>753</v>
      </c>
      <c r="DX215" s="115">
        <v>749</v>
      </c>
    </row>
    <row r="216" spans="1:128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  <c r="DW216" s="115">
        <v>0</v>
      </c>
      <c r="DX216" s="115">
        <v>0</v>
      </c>
    </row>
    <row r="217" spans="1:128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  <c r="DW217" s="115">
        <v>0</v>
      </c>
      <c r="DX217" s="115">
        <v>0</v>
      </c>
    </row>
    <row r="218" spans="1:128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  <c r="DW218" s="115">
        <v>0</v>
      </c>
      <c r="DX218" s="115">
        <v>0</v>
      </c>
    </row>
    <row r="219" spans="1:128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  <c r="DW219" s="115">
        <v>0</v>
      </c>
      <c r="DX219" s="115">
        <v>0</v>
      </c>
    </row>
    <row r="220" spans="1:128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  <c r="DW220" s="115">
        <v>43</v>
      </c>
      <c r="DX220" s="115">
        <v>43</v>
      </c>
    </row>
    <row r="221" spans="1:128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  <c r="DW221" s="115">
        <v>0</v>
      </c>
      <c r="DX221" s="115">
        <v>0</v>
      </c>
    </row>
    <row r="222" spans="1:128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  <c r="DW222" s="115">
        <v>0</v>
      </c>
      <c r="DX222" s="115">
        <v>0</v>
      </c>
    </row>
    <row r="223" spans="1:128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  <c r="DW223" s="115">
        <v>627</v>
      </c>
      <c r="DX223" s="115">
        <v>590</v>
      </c>
    </row>
    <row r="224" spans="1:128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  <c r="DW224" s="115">
        <v>0</v>
      </c>
      <c r="DX224" s="115">
        <v>0</v>
      </c>
    </row>
    <row r="225" spans="1:128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  <c r="DW225" s="115">
        <v>0</v>
      </c>
      <c r="DX225" s="115">
        <v>0</v>
      </c>
    </row>
    <row r="226" spans="1:128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  <c r="DW226" s="115">
        <v>112</v>
      </c>
      <c r="DX226" s="115">
        <v>112</v>
      </c>
    </row>
    <row r="227" spans="1:128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8">
        <v>0</v>
      </c>
      <c r="DK227" s="258">
        <v>0</v>
      </c>
      <c r="DL227" s="258">
        <v>0</v>
      </c>
      <c r="DM227" s="258">
        <v>0</v>
      </c>
      <c r="DN227" s="258">
        <v>0</v>
      </c>
      <c r="DO227" s="258">
        <v>0</v>
      </c>
      <c r="DP227" s="258">
        <v>0</v>
      </c>
      <c r="DQ227" s="258">
        <v>0</v>
      </c>
      <c r="DR227" s="258">
        <v>0</v>
      </c>
      <c r="DS227" s="258">
        <v>0</v>
      </c>
      <c r="DT227" s="258">
        <v>0</v>
      </c>
      <c r="DU227" s="258">
        <v>0</v>
      </c>
      <c r="DV227" s="258">
        <v>0</v>
      </c>
      <c r="DW227" s="258">
        <v>0</v>
      </c>
      <c r="DX227" s="258">
        <v>0</v>
      </c>
    </row>
    <row r="228" spans="1:128" ht="20.100000000000001" customHeight="1">
      <c r="A228" s="63" t="s">
        <v>301</v>
      </c>
      <c r="B228" s="13" t="s">
        <v>8</v>
      </c>
      <c r="C228" s="35">
        <f t="shared" ref="C228:AH228" si="362">SUM(C229:C246)</f>
        <v>4771</v>
      </c>
      <c r="D228" s="35">
        <f t="shared" si="362"/>
        <v>3306</v>
      </c>
      <c r="E228" s="35">
        <f t="shared" si="362"/>
        <v>3247</v>
      </c>
      <c r="F228" s="35">
        <f t="shared" si="362"/>
        <v>6954</v>
      </c>
      <c r="G228" s="35">
        <f t="shared" si="362"/>
        <v>8662</v>
      </c>
      <c r="H228" s="35">
        <f t="shared" si="362"/>
        <v>11784</v>
      </c>
      <c r="I228" s="35">
        <f t="shared" si="362"/>
        <v>14857</v>
      </c>
      <c r="J228" s="35">
        <f t="shared" si="362"/>
        <v>17107</v>
      </c>
      <c r="K228" s="35">
        <f t="shared" si="362"/>
        <v>8698</v>
      </c>
      <c r="L228" s="35">
        <f t="shared" si="362"/>
        <v>4780</v>
      </c>
      <c r="M228" s="35">
        <f t="shared" si="362"/>
        <v>6375</v>
      </c>
      <c r="N228" s="35">
        <f t="shared" si="362"/>
        <v>9558</v>
      </c>
      <c r="O228" s="35">
        <f t="shared" si="362"/>
        <v>9203</v>
      </c>
      <c r="P228" s="35">
        <f t="shared" si="362"/>
        <v>8965</v>
      </c>
      <c r="Q228" s="35">
        <f t="shared" si="362"/>
        <v>8353</v>
      </c>
      <c r="R228" s="35">
        <f t="shared" si="362"/>
        <v>8703</v>
      </c>
      <c r="S228" s="35">
        <f t="shared" si="362"/>
        <v>7617</v>
      </c>
      <c r="T228" s="35">
        <f t="shared" si="362"/>
        <v>6992</v>
      </c>
      <c r="U228" s="35">
        <f t="shared" si="362"/>
        <v>7401</v>
      </c>
      <c r="V228" s="35">
        <f t="shared" si="362"/>
        <v>7829</v>
      </c>
      <c r="W228" s="35">
        <f t="shared" si="362"/>
        <v>7202</v>
      </c>
      <c r="X228" s="35">
        <f t="shared" si="362"/>
        <v>6396</v>
      </c>
      <c r="Y228" s="35">
        <f t="shared" si="362"/>
        <v>5840</v>
      </c>
      <c r="Z228" s="76">
        <f t="shared" si="362"/>
        <v>4909</v>
      </c>
      <c r="AA228" s="76">
        <f t="shared" si="362"/>
        <v>4801</v>
      </c>
      <c r="AB228" s="76">
        <f t="shared" si="362"/>
        <v>4380</v>
      </c>
      <c r="AC228" s="76">
        <f t="shared" si="362"/>
        <v>3934</v>
      </c>
      <c r="AD228" s="76">
        <f t="shared" si="362"/>
        <v>3768</v>
      </c>
      <c r="AE228" s="76">
        <f t="shared" si="362"/>
        <v>3840</v>
      </c>
      <c r="AF228" s="76">
        <f t="shared" si="362"/>
        <v>4040</v>
      </c>
      <c r="AG228" s="76">
        <f t="shared" si="362"/>
        <v>4489</v>
      </c>
      <c r="AH228" s="76">
        <f t="shared" si="362"/>
        <v>3769</v>
      </c>
      <c r="AI228" s="76">
        <f t="shared" ref="AI228:AM228" si="363">SUM(AI229:AI246)</f>
        <v>3319</v>
      </c>
      <c r="AJ228" s="76">
        <f t="shared" si="363"/>
        <v>2907</v>
      </c>
      <c r="AK228" s="76">
        <f t="shared" si="363"/>
        <v>2776</v>
      </c>
      <c r="AL228" s="76">
        <f t="shared" si="363"/>
        <v>2962</v>
      </c>
      <c r="AM228" s="76">
        <f t="shared" si="363"/>
        <v>3411</v>
      </c>
      <c r="AN228" s="76">
        <f t="shared" ref="AN228:AO228" si="364">SUM(AN229:AN246)</f>
        <v>8014</v>
      </c>
      <c r="AO228" s="76">
        <f t="shared" si="364"/>
        <v>7785</v>
      </c>
      <c r="AP228" s="76">
        <f t="shared" ref="AP228:AT228" si="365">SUM(AP229:AP246)</f>
        <v>11117</v>
      </c>
      <c r="AQ228" s="76">
        <f t="shared" si="365"/>
        <v>10712</v>
      </c>
      <c r="AR228" s="76">
        <f t="shared" si="365"/>
        <v>9341</v>
      </c>
      <c r="AS228" s="76">
        <f t="shared" si="365"/>
        <v>9040</v>
      </c>
      <c r="AT228" s="76">
        <f t="shared" si="365"/>
        <v>9166</v>
      </c>
      <c r="AU228" s="76">
        <f t="shared" ref="AU228:AV228" si="366">SUM(AU229:AU246)</f>
        <v>9707</v>
      </c>
      <c r="AV228" s="76">
        <f t="shared" si="366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7">SUM(BA229:BA246)</f>
        <v>13227</v>
      </c>
      <c r="BB228" s="103">
        <f t="shared" si="367"/>
        <v>12914</v>
      </c>
      <c r="BC228" s="103">
        <f t="shared" si="367"/>
        <v>13149</v>
      </c>
      <c r="BD228" s="103">
        <f t="shared" si="367"/>
        <v>13724</v>
      </c>
      <c r="BE228" s="103">
        <f t="shared" si="367"/>
        <v>14955</v>
      </c>
      <c r="BF228" s="103">
        <f t="shared" si="367"/>
        <v>14896</v>
      </c>
      <c r="BG228" s="103">
        <f t="shared" ref="BG228:BH228" si="368">SUM(BG229:BG246)</f>
        <v>15095</v>
      </c>
      <c r="BH228" s="103">
        <f t="shared" si="368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69">SUM(BQ229:BQ246)</f>
        <v>13800</v>
      </c>
      <c r="BR228" s="179">
        <f t="shared" si="369"/>
        <v>14402</v>
      </c>
      <c r="BS228" s="179">
        <f t="shared" si="369"/>
        <v>14250</v>
      </c>
      <c r="BT228" s="179">
        <f t="shared" si="369"/>
        <v>14078</v>
      </c>
      <c r="BU228" s="179">
        <f t="shared" ref="BU228:CB228" si="370">SUM(BU229:BU246)</f>
        <v>13903</v>
      </c>
      <c r="BV228" s="179">
        <f t="shared" si="370"/>
        <v>13489</v>
      </c>
      <c r="BW228" s="179">
        <f t="shared" si="370"/>
        <v>13060</v>
      </c>
      <c r="BX228" s="172">
        <f t="shared" si="370"/>
        <v>12269</v>
      </c>
      <c r="BY228" s="172">
        <f t="shared" si="370"/>
        <v>11586</v>
      </c>
      <c r="BZ228" s="172">
        <f t="shared" si="370"/>
        <v>11099</v>
      </c>
      <c r="CA228" s="172">
        <f t="shared" si="370"/>
        <v>10827</v>
      </c>
      <c r="CB228" s="179">
        <f t="shared" si="370"/>
        <v>10590</v>
      </c>
      <c r="CC228" s="211">
        <f t="shared" ref="CC228:CE228" si="371">SUM(CC229:CC246)</f>
        <v>9971</v>
      </c>
      <c r="CD228" s="211">
        <f t="shared" si="371"/>
        <v>8542</v>
      </c>
      <c r="CE228" s="211">
        <f t="shared" si="371"/>
        <v>8840</v>
      </c>
      <c r="CF228" s="211">
        <f t="shared" ref="CF228" si="372">SUM(CF229:CF246)</f>
        <v>8841</v>
      </c>
      <c r="CG228" s="211">
        <f t="shared" ref="CG228:CH228" si="373">SUM(CG229:CG246)</f>
        <v>8163</v>
      </c>
      <c r="CH228" s="211">
        <f t="shared" si="373"/>
        <v>7042</v>
      </c>
      <c r="CI228" s="211">
        <f t="shared" ref="CI228" si="374">SUM(CI229:CI246)</f>
        <v>5581</v>
      </c>
      <c r="CJ228" s="211">
        <f t="shared" ref="CJ228:CK228" si="375">SUM(CJ229:CJ246)</f>
        <v>3617</v>
      </c>
      <c r="CK228" s="211">
        <f t="shared" si="375"/>
        <v>2964</v>
      </c>
      <c r="CL228" s="211">
        <f t="shared" ref="CL228" si="376">SUM(CL229:CL246)</f>
        <v>2580</v>
      </c>
      <c r="CM228" s="211">
        <f t="shared" ref="CM228" si="377">SUM(CM229:CM246)</f>
        <v>2123</v>
      </c>
      <c r="CN228" s="211">
        <f t="shared" ref="CN228:CP228" si="378">SUM(CN229:CN246)</f>
        <v>2603</v>
      </c>
      <c r="CO228" s="211">
        <f t="shared" si="378"/>
        <v>2753</v>
      </c>
      <c r="CP228" s="211">
        <f t="shared" si="378"/>
        <v>3074</v>
      </c>
      <c r="CQ228" s="207">
        <f t="shared" ref="CQ228:CR228" si="379">SUM(CQ229:CQ246)</f>
        <v>2699</v>
      </c>
      <c r="CR228" s="211">
        <f t="shared" si="379"/>
        <v>2285</v>
      </c>
      <c r="CS228" s="211">
        <f t="shared" ref="CS228:CT228" si="380">SUM(CS229:CS246)</f>
        <v>1794</v>
      </c>
      <c r="CT228" s="211">
        <f t="shared" si="380"/>
        <v>1449</v>
      </c>
      <c r="CU228" s="207">
        <f t="shared" ref="CU228:CV228" si="381">SUM(CU229:CU246)</f>
        <v>1346</v>
      </c>
      <c r="CV228" s="211">
        <f t="shared" si="381"/>
        <v>1879</v>
      </c>
      <c r="CW228" s="211">
        <f t="shared" ref="CW228:CX228" si="382">SUM(CW229:CW246)</f>
        <v>3124</v>
      </c>
      <c r="CX228" s="211">
        <f t="shared" si="382"/>
        <v>2661</v>
      </c>
      <c r="CY228" s="207">
        <f t="shared" ref="CY228:CZ228" si="383">SUM(CY229:CY246)</f>
        <v>2702</v>
      </c>
      <c r="CZ228" s="211">
        <f t="shared" si="383"/>
        <v>2286</v>
      </c>
      <c r="DA228" s="207">
        <f t="shared" ref="DA228:DB228" si="384">SUM(DA229:DA246)</f>
        <v>1979</v>
      </c>
      <c r="DB228" s="211">
        <f t="shared" si="384"/>
        <v>2044</v>
      </c>
      <c r="DC228" s="207">
        <f t="shared" ref="DC228:DD228" si="385">SUM(DC229:DC246)</f>
        <v>2238</v>
      </c>
      <c r="DD228" s="211">
        <f t="shared" si="385"/>
        <v>2042</v>
      </c>
      <c r="DE228" s="211">
        <f t="shared" ref="DE228:DF228" si="386">SUM(DE229:DE246)</f>
        <v>2401</v>
      </c>
      <c r="DF228" s="211">
        <f t="shared" si="386"/>
        <v>4176</v>
      </c>
      <c r="DG228" s="211">
        <f t="shared" ref="DG228:DK228" si="387">SUM(DG229:DG246)</f>
        <v>4076</v>
      </c>
      <c r="DH228" s="207">
        <f t="shared" si="387"/>
        <v>4600</v>
      </c>
      <c r="DI228" s="211">
        <f t="shared" si="387"/>
        <v>4791</v>
      </c>
      <c r="DJ228" s="207">
        <f t="shared" si="387"/>
        <v>4627</v>
      </c>
      <c r="DK228" s="207">
        <f t="shared" si="387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  <c r="DW228" s="207">
        <v>3872</v>
      </c>
      <c r="DX228" s="207">
        <v>4746</v>
      </c>
    </row>
    <row r="229" spans="1:128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8">
        <v>569</v>
      </c>
      <c r="DK229" s="258">
        <v>404</v>
      </c>
      <c r="DL229" s="258">
        <v>388</v>
      </c>
      <c r="DM229" s="258">
        <v>380</v>
      </c>
      <c r="DN229" s="258">
        <v>376</v>
      </c>
      <c r="DO229" s="258">
        <v>372</v>
      </c>
      <c r="DP229" s="258">
        <v>372</v>
      </c>
      <c r="DQ229" s="258">
        <v>367</v>
      </c>
      <c r="DR229" s="258">
        <v>364</v>
      </c>
      <c r="DS229" s="258">
        <v>362</v>
      </c>
      <c r="DT229" s="258">
        <v>359</v>
      </c>
      <c r="DU229" s="258">
        <v>358</v>
      </c>
      <c r="DV229" s="258">
        <v>357</v>
      </c>
      <c r="DW229" s="258">
        <v>357</v>
      </c>
      <c r="DX229" s="258">
        <v>795</v>
      </c>
    </row>
    <row r="230" spans="1:128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  <c r="DW230" s="115">
        <v>95</v>
      </c>
      <c r="DX230" s="115">
        <v>95</v>
      </c>
    </row>
    <row r="231" spans="1:128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  <c r="DW231" s="115">
        <v>271</v>
      </c>
      <c r="DX231" s="115">
        <v>269</v>
      </c>
    </row>
    <row r="232" spans="1:128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  <c r="DW232" s="115">
        <v>598</v>
      </c>
      <c r="DX232" s="115">
        <v>684</v>
      </c>
    </row>
    <row r="233" spans="1:128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  <c r="DW233" s="115">
        <v>670</v>
      </c>
      <c r="DX233" s="115">
        <v>1059</v>
      </c>
    </row>
    <row r="234" spans="1:128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  <c r="DW234" s="115">
        <v>312</v>
      </c>
      <c r="DX234" s="115">
        <v>311</v>
      </c>
    </row>
    <row r="235" spans="1:128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  <c r="DW235" s="115">
        <v>567</v>
      </c>
      <c r="DX235" s="115">
        <v>580</v>
      </c>
    </row>
    <row r="236" spans="1:128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  <c r="DW236" s="115">
        <v>461</v>
      </c>
      <c r="DX236" s="115">
        <v>460</v>
      </c>
    </row>
    <row r="237" spans="1:128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  <c r="DW237" s="115">
        <v>0</v>
      </c>
      <c r="DX237" s="115">
        <v>0</v>
      </c>
    </row>
    <row r="238" spans="1:128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  <c r="DW238" s="115">
        <v>0</v>
      </c>
      <c r="DX238" s="115">
        <v>0</v>
      </c>
    </row>
    <row r="239" spans="1:128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  <c r="DW239" s="115">
        <v>1</v>
      </c>
      <c r="DX239" s="115">
        <v>1</v>
      </c>
    </row>
    <row r="240" spans="1:128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  <c r="DW240" s="115">
        <v>260</v>
      </c>
      <c r="DX240" s="115">
        <v>219</v>
      </c>
    </row>
    <row r="241" spans="1:128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  <c r="DW241" s="115">
        <v>76</v>
      </c>
      <c r="DX241" s="115">
        <v>76</v>
      </c>
    </row>
    <row r="242" spans="1:128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  <c r="DW242" s="115">
        <v>0</v>
      </c>
      <c r="DX242" s="115">
        <v>0</v>
      </c>
    </row>
    <row r="243" spans="1:128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  <c r="DW243" s="115">
        <v>64</v>
      </c>
      <c r="DX243" s="115">
        <v>62</v>
      </c>
    </row>
    <row r="244" spans="1:128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  <c r="DW244" s="115">
        <v>109</v>
      </c>
      <c r="DX244" s="115">
        <v>104</v>
      </c>
    </row>
    <row r="245" spans="1:128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  <c r="DW245" s="115">
        <v>31</v>
      </c>
      <c r="DX245" s="115">
        <v>31</v>
      </c>
    </row>
    <row r="246" spans="1:128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8">
        <v>0</v>
      </c>
      <c r="DK246" s="258">
        <v>0</v>
      </c>
      <c r="DL246" s="258">
        <v>0</v>
      </c>
      <c r="DM246" s="258">
        <v>0</v>
      </c>
      <c r="DN246" s="258">
        <v>0</v>
      </c>
      <c r="DO246" s="258">
        <v>0</v>
      </c>
      <c r="DP246" s="258">
        <v>0</v>
      </c>
      <c r="DQ246" s="258">
        <v>0</v>
      </c>
      <c r="DR246" s="258">
        <v>0</v>
      </c>
      <c r="DS246" s="258">
        <v>0</v>
      </c>
      <c r="DT246" s="258">
        <v>0</v>
      </c>
      <c r="DU246" s="258">
        <v>0</v>
      </c>
      <c r="DV246" s="258">
        <v>0</v>
      </c>
      <c r="DW246" s="258">
        <v>0</v>
      </c>
      <c r="DX246" s="258">
        <v>0</v>
      </c>
    </row>
    <row r="247" spans="1:128" ht="20.100000000000001" customHeight="1">
      <c r="A247" s="63" t="s">
        <v>319</v>
      </c>
      <c r="B247" s="13" t="s">
        <v>8</v>
      </c>
      <c r="C247" s="35">
        <f t="shared" ref="C247:AH247" si="388">SUM(C248:C249)</f>
        <v>305</v>
      </c>
      <c r="D247" s="35">
        <f t="shared" si="388"/>
        <v>194</v>
      </c>
      <c r="E247" s="35">
        <f t="shared" si="388"/>
        <v>433</v>
      </c>
      <c r="F247" s="35">
        <f t="shared" si="388"/>
        <v>456</v>
      </c>
      <c r="G247" s="35">
        <f t="shared" si="388"/>
        <v>283</v>
      </c>
      <c r="H247" s="35">
        <f t="shared" si="388"/>
        <v>89</v>
      </c>
      <c r="I247" s="35">
        <f t="shared" si="388"/>
        <v>121</v>
      </c>
      <c r="J247" s="35">
        <f t="shared" si="388"/>
        <v>269</v>
      </c>
      <c r="K247" s="35">
        <f t="shared" si="388"/>
        <v>280</v>
      </c>
      <c r="L247" s="35">
        <f t="shared" si="388"/>
        <v>162</v>
      </c>
      <c r="M247" s="35">
        <f t="shared" si="388"/>
        <v>97</v>
      </c>
      <c r="N247" s="35">
        <f t="shared" si="388"/>
        <v>954</v>
      </c>
      <c r="O247" s="35">
        <f t="shared" si="388"/>
        <v>1051</v>
      </c>
      <c r="P247" s="35">
        <f t="shared" si="388"/>
        <v>1063</v>
      </c>
      <c r="Q247" s="35">
        <f t="shared" si="388"/>
        <v>996</v>
      </c>
      <c r="R247" s="35">
        <f t="shared" si="388"/>
        <v>983</v>
      </c>
      <c r="S247" s="35">
        <f t="shared" si="388"/>
        <v>925</v>
      </c>
      <c r="T247" s="35">
        <f t="shared" si="388"/>
        <v>744</v>
      </c>
      <c r="U247" s="35">
        <f t="shared" si="388"/>
        <v>684</v>
      </c>
      <c r="V247" s="35">
        <f t="shared" si="388"/>
        <v>614</v>
      </c>
      <c r="W247" s="35">
        <f t="shared" si="388"/>
        <v>581</v>
      </c>
      <c r="X247" s="35">
        <f t="shared" si="388"/>
        <v>516</v>
      </c>
      <c r="Y247" s="35">
        <f t="shared" si="388"/>
        <v>477</v>
      </c>
      <c r="Z247" s="76">
        <f t="shared" si="388"/>
        <v>588</v>
      </c>
      <c r="AA247" s="76">
        <f t="shared" si="388"/>
        <v>557</v>
      </c>
      <c r="AB247" s="76">
        <f t="shared" si="388"/>
        <v>540</v>
      </c>
      <c r="AC247" s="76">
        <f t="shared" si="388"/>
        <v>511</v>
      </c>
      <c r="AD247" s="76">
        <f t="shared" si="388"/>
        <v>503</v>
      </c>
      <c r="AE247" s="76">
        <f t="shared" si="388"/>
        <v>408</v>
      </c>
      <c r="AF247" s="76">
        <f t="shared" si="388"/>
        <v>360</v>
      </c>
      <c r="AG247" s="76">
        <f t="shared" si="388"/>
        <v>324</v>
      </c>
      <c r="AH247" s="76">
        <f t="shared" si="388"/>
        <v>264</v>
      </c>
      <c r="AI247" s="76">
        <f t="shared" ref="AI247:AM247" si="389">SUM(AI248:AI249)</f>
        <v>239</v>
      </c>
      <c r="AJ247" s="76">
        <f t="shared" si="389"/>
        <v>160</v>
      </c>
      <c r="AK247" s="76">
        <f t="shared" si="389"/>
        <v>147</v>
      </c>
      <c r="AL247" s="76">
        <f t="shared" si="389"/>
        <v>124</v>
      </c>
      <c r="AM247" s="76">
        <f t="shared" si="389"/>
        <v>114</v>
      </c>
      <c r="AN247" s="76">
        <f t="shared" ref="AN247" si="390">SUM(AN248:AN249)</f>
        <v>271</v>
      </c>
      <c r="AO247" s="76">
        <f t="shared" ref="AO247" si="391">SUM(AO248:AO249)</f>
        <v>353</v>
      </c>
      <c r="AP247" s="76">
        <f t="shared" ref="AP247:AT247" si="392">SUM(AP248:AP249)</f>
        <v>446</v>
      </c>
      <c r="AQ247" s="76">
        <f t="shared" si="392"/>
        <v>735</v>
      </c>
      <c r="AR247" s="76">
        <f t="shared" si="392"/>
        <v>914</v>
      </c>
      <c r="AS247" s="76">
        <f t="shared" si="392"/>
        <v>971</v>
      </c>
      <c r="AT247" s="76">
        <f t="shared" si="392"/>
        <v>971</v>
      </c>
      <c r="AU247" s="76">
        <f t="shared" ref="AU247:AV247" si="393">SUM(AU248:AU249)</f>
        <v>903</v>
      </c>
      <c r="AV247" s="76">
        <f t="shared" si="393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4">SUM(BA248:BA249)</f>
        <v>1280</v>
      </c>
      <c r="BB247" s="103">
        <f t="shared" si="394"/>
        <v>1190</v>
      </c>
      <c r="BC247" s="103">
        <f t="shared" si="394"/>
        <v>1339</v>
      </c>
      <c r="BD247" s="103">
        <f t="shared" si="394"/>
        <v>1260</v>
      </c>
      <c r="BE247" s="103">
        <f t="shared" si="394"/>
        <v>1268</v>
      </c>
      <c r="BF247" s="103">
        <f t="shared" si="394"/>
        <v>1299</v>
      </c>
      <c r="BG247" s="103">
        <f t="shared" ref="BG247:BH247" si="395">SUM(BG248:BG249)</f>
        <v>1275</v>
      </c>
      <c r="BH247" s="103">
        <f t="shared" si="395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6">SUM(BQ248:BQ249)</f>
        <v>1126</v>
      </c>
      <c r="BR247" s="179">
        <f t="shared" si="396"/>
        <v>1218</v>
      </c>
      <c r="BS247" s="179">
        <f t="shared" si="396"/>
        <v>1161</v>
      </c>
      <c r="BT247" s="179">
        <f t="shared" si="396"/>
        <v>1223</v>
      </c>
      <c r="BU247" s="179">
        <f t="shared" ref="BU247:CB247" si="397">SUM(BU248:BU249)</f>
        <v>1161</v>
      </c>
      <c r="BV247" s="179">
        <f t="shared" si="397"/>
        <v>1116</v>
      </c>
      <c r="BW247" s="179">
        <f t="shared" si="397"/>
        <v>1088</v>
      </c>
      <c r="BX247" s="172">
        <f t="shared" si="397"/>
        <v>1072</v>
      </c>
      <c r="BY247" s="172">
        <f t="shared" si="397"/>
        <v>1057</v>
      </c>
      <c r="BZ247" s="172">
        <f t="shared" si="397"/>
        <v>1014</v>
      </c>
      <c r="CA247" s="172">
        <f t="shared" si="397"/>
        <v>1184</v>
      </c>
      <c r="CB247" s="179">
        <f t="shared" si="397"/>
        <v>1281</v>
      </c>
      <c r="CC247" s="211">
        <f t="shared" ref="CC247:CE247" si="398">SUM(CC248:CC249)</f>
        <v>1337</v>
      </c>
      <c r="CD247" s="211">
        <f t="shared" si="398"/>
        <v>1279</v>
      </c>
      <c r="CE247" s="211">
        <f t="shared" si="398"/>
        <v>1282</v>
      </c>
      <c r="CF247" s="211">
        <f t="shared" ref="CF247" si="399">SUM(CF248:CF249)</f>
        <v>1250</v>
      </c>
      <c r="CG247" s="211">
        <f t="shared" ref="CG247:CH247" si="400">SUM(CG248:CG249)</f>
        <v>1221</v>
      </c>
      <c r="CH247" s="211">
        <f t="shared" si="400"/>
        <v>1233</v>
      </c>
      <c r="CI247" s="211">
        <f t="shared" ref="CI247" si="401">SUM(CI248:CI249)</f>
        <v>1208</v>
      </c>
      <c r="CJ247" s="211">
        <f t="shared" ref="CJ247:CK247" si="402">SUM(CJ248:CJ249)</f>
        <v>1095</v>
      </c>
      <c r="CK247" s="211">
        <f t="shared" si="402"/>
        <v>1250</v>
      </c>
      <c r="CL247" s="211">
        <f t="shared" ref="CL247" si="403">SUM(CL248:CL249)</f>
        <v>1221</v>
      </c>
      <c r="CM247" s="211">
        <f t="shared" ref="CM247" si="404">SUM(CM248:CM249)</f>
        <v>1131</v>
      </c>
      <c r="CN247" s="211">
        <f t="shared" ref="CN247:CP247" si="405">SUM(CN248:CN249)</f>
        <v>1034</v>
      </c>
      <c r="CO247" s="211">
        <f t="shared" si="405"/>
        <v>1000</v>
      </c>
      <c r="CP247" s="211">
        <f t="shared" si="405"/>
        <v>987</v>
      </c>
      <c r="CQ247" s="207">
        <f t="shared" ref="CQ247:CR247" si="406">SUM(CQ248:CQ249)</f>
        <v>933</v>
      </c>
      <c r="CR247" s="211">
        <f t="shared" si="406"/>
        <v>900</v>
      </c>
      <c r="CS247" s="211">
        <f t="shared" ref="CS247:CT247" si="407">SUM(CS248:CS249)</f>
        <v>870</v>
      </c>
      <c r="CT247" s="211">
        <f t="shared" si="407"/>
        <v>873</v>
      </c>
      <c r="CU247" s="207">
        <f t="shared" ref="CU247" si="408">SUM(CU248:CU249)</f>
        <v>877</v>
      </c>
      <c r="CV247" s="211">
        <f t="shared" ref="CV247:CW247" si="409">SUM(CV248:CV249)</f>
        <v>836</v>
      </c>
      <c r="CW247" s="211">
        <f t="shared" si="409"/>
        <v>969</v>
      </c>
      <c r="CX247" s="211">
        <f t="shared" ref="CX247:CY247" si="410">SUM(CX248:CX249)</f>
        <v>897</v>
      </c>
      <c r="CY247" s="207">
        <f t="shared" si="410"/>
        <v>891</v>
      </c>
      <c r="CZ247" s="211">
        <f t="shared" ref="CZ247:DA247" si="411">SUM(CZ248:CZ249)</f>
        <v>962</v>
      </c>
      <c r="DA247" s="207">
        <f t="shared" si="411"/>
        <v>1119</v>
      </c>
      <c r="DB247" s="211">
        <f t="shared" ref="DB247:DC247" si="412">SUM(DB248:DB249)</f>
        <v>1063</v>
      </c>
      <c r="DC247" s="207">
        <f t="shared" si="412"/>
        <v>1227</v>
      </c>
      <c r="DD247" s="211">
        <f t="shared" ref="DD247:DE247" si="413">SUM(DD248:DD249)</f>
        <v>1213</v>
      </c>
      <c r="DE247" s="211">
        <f t="shared" si="413"/>
        <v>1299</v>
      </c>
      <c r="DF247" s="211">
        <f t="shared" ref="DF247:DG247" si="414">SUM(DF248:DF249)</f>
        <v>1722</v>
      </c>
      <c r="DG247" s="211">
        <f t="shared" si="414"/>
        <v>1699</v>
      </c>
      <c r="DH247" s="207">
        <f t="shared" ref="DH247:DK247" si="415">SUM(DH248:DH249)</f>
        <v>1676</v>
      </c>
      <c r="DI247" s="211">
        <f t="shared" si="415"/>
        <v>1780</v>
      </c>
      <c r="DJ247" s="207">
        <f t="shared" si="415"/>
        <v>1929</v>
      </c>
      <c r="DK247" s="207">
        <f t="shared" si="415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  <c r="DW247" s="207">
        <v>2485</v>
      </c>
      <c r="DX247" s="207">
        <v>2837</v>
      </c>
    </row>
    <row r="248" spans="1:128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8">
        <v>1022</v>
      </c>
      <c r="DK248" s="258">
        <v>1010</v>
      </c>
      <c r="DL248" s="258">
        <v>1060</v>
      </c>
      <c r="DM248" s="258">
        <v>1058</v>
      </c>
      <c r="DN248" s="258">
        <v>1054</v>
      </c>
      <c r="DO248" s="258">
        <v>1458</v>
      </c>
      <c r="DP248" s="258">
        <v>1444</v>
      </c>
      <c r="DQ248" s="258">
        <v>1434</v>
      </c>
      <c r="DR248" s="258">
        <v>1550</v>
      </c>
      <c r="DS248" s="258">
        <v>1537</v>
      </c>
      <c r="DT248" s="258">
        <v>1528</v>
      </c>
      <c r="DU248" s="258">
        <v>1515</v>
      </c>
      <c r="DV248" s="258">
        <v>1512</v>
      </c>
      <c r="DW248" s="258">
        <v>1512</v>
      </c>
      <c r="DX248" s="258">
        <v>1871</v>
      </c>
    </row>
    <row r="249" spans="1:128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  <c r="DW249" s="115">
        <v>973</v>
      </c>
      <c r="DX249" s="115">
        <v>966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3" sqref="J3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25" t="s">
        <v>323</v>
      </c>
      <c r="B3" s="325" t="s">
        <v>56</v>
      </c>
      <c r="C3" s="344" t="s">
        <v>8</v>
      </c>
      <c r="D3" s="344" t="s">
        <v>6</v>
      </c>
      <c r="E3" s="345" t="s">
        <v>324</v>
      </c>
      <c r="F3" s="345"/>
      <c r="G3" s="346"/>
      <c r="H3" s="345"/>
      <c r="I3" s="345"/>
    </row>
    <row r="4" spans="1:9" ht="20.100000000000001" customHeight="1">
      <c r="A4" s="325"/>
      <c r="B4" s="325"/>
      <c r="C4" s="344"/>
      <c r="D4" s="344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12968</v>
      </c>
      <c r="D5" s="219">
        <f>SUM(D6+D32+D49+D59+D70+D76+D82+D88+D120+D139+D151+D169+D184+D207+D230+D249)</f>
        <v>0</v>
      </c>
      <c r="E5" s="220">
        <f>SUM(F5:I5)</f>
        <v>12968</v>
      </c>
      <c r="F5" s="220">
        <f>SUM(F6+F32+F49+F59+F70+F76+F82+F88+F120+F139+F151+F167+F169+F184+F207+F230+F249)</f>
        <v>1569</v>
      </c>
      <c r="G5" s="220">
        <f>SUM(G6+G32+G49+G59+G70+G76+G82+G88+G120+G139+G151+G167+G169+G184+G207+G230+G249)</f>
        <v>2958</v>
      </c>
      <c r="H5" s="220">
        <f>SUM(H6+H32+H49+H59+H70+H76+H82+H88+H120+H139+H151+H167+H169+H184+H207+H230+H249)</f>
        <v>7582</v>
      </c>
      <c r="I5" s="220">
        <f>SUM(I6+I32+I49+I59+I70+I76+I82+I88+I120+I139+I151+I167+I169+I184+I207+I230+I249)</f>
        <v>859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499</v>
      </c>
      <c r="D6" s="219">
        <f>SUM(D7:D31)</f>
        <v>0</v>
      </c>
      <c r="E6" s="220">
        <f>SUM(F6:I6)</f>
        <v>499</v>
      </c>
      <c r="F6" s="220">
        <f>SUM(F7:F31)</f>
        <v>237</v>
      </c>
      <c r="G6" s="220">
        <f t="shared" ref="G6:I6" si="1">SUM(G7:G31)</f>
        <v>220</v>
      </c>
      <c r="H6" s="220">
        <f t="shared" si="1"/>
        <v>41</v>
      </c>
      <c r="I6" s="220">
        <f t="shared" si="1"/>
        <v>1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3</v>
      </c>
      <c r="D8" s="221">
        <v>0</v>
      </c>
      <c r="E8" s="220">
        <f t="shared" si="2"/>
        <v>3</v>
      </c>
      <c r="F8" s="222">
        <v>1</v>
      </c>
      <c r="G8" s="222">
        <v>2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6</v>
      </c>
      <c r="D9" s="221">
        <v>0</v>
      </c>
      <c r="E9" s="220">
        <f t="shared" si="2"/>
        <v>6</v>
      </c>
      <c r="F9" s="222">
        <v>6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37</v>
      </c>
      <c r="D11" s="221">
        <v>0</v>
      </c>
      <c r="E11" s="220">
        <f t="shared" si="2"/>
        <v>37</v>
      </c>
      <c r="F11" s="223">
        <v>0</v>
      </c>
      <c r="G11" s="223">
        <v>35</v>
      </c>
      <c r="H11" s="223">
        <v>2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48</v>
      </c>
      <c r="D15" s="221">
        <v>0</v>
      </c>
      <c r="E15" s="220">
        <f t="shared" si="2"/>
        <v>48</v>
      </c>
      <c r="F15" s="222">
        <v>25</v>
      </c>
      <c r="G15" s="222">
        <v>0</v>
      </c>
      <c r="H15" s="222">
        <v>23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33</v>
      </c>
      <c r="D21" s="221">
        <v>0</v>
      </c>
      <c r="E21" s="220">
        <f t="shared" si="2"/>
        <v>33</v>
      </c>
      <c r="F21" s="222">
        <v>12</v>
      </c>
      <c r="G21" s="222">
        <v>21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101</v>
      </c>
      <c r="D22" s="221">
        <v>0</v>
      </c>
      <c r="E22" s="220">
        <f t="shared" si="2"/>
        <v>101</v>
      </c>
      <c r="F22" s="222">
        <v>11</v>
      </c>
      <c r="G22" s="222">
        <v>89</v>
      </c>
      <c r="H22" s="222">
        <v>1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22</v>
      </c>
      <c r="D24" s="221">
        <v>0</v>
      </c>
      <c r="E24" s="220">
        <f t="shared" si="2"/>
        <v>22</v>
      </c>
      <c r="F24" s="222">
        <v>0</v>
      </c>
      <c r="G24" s="222">
        <v>7</v>
      </c>
      <c r="H24" s="222">
        <v>15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249</v>
      </c>
      <c r="D31" s="221">
        <v>0</v>
      </c>
      <c r="E31" s="220">
        <f t="shared" si="2"/>
        <v>249</v>
      </c>
      <c r="F31" s="222">
        <v>182</v>
      </c>
      <c r="G31" s="222">
        <v>66</v>
      </c>
      <c r="H31" s="222">
        <v>0</v>
      </c>
      <c r="I31" s="222">
        <v>1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1152</v>
      </c>
      <c r="D32" s="219">
        <f>SUM(D33:D48)</f>
        <v>0</v>
      </c>
      <c r="E32" s="220">
        <f t="shared" si="2"/>
        <v>1152</v>
      </c>
      <c r="F32" s="220">
        <f>SUM(F33:F48)</f>
        <v>124</v>
      </c>
      <c r="G32" s="220">
        <f t="shared" ref="G32:I32" si="3">SUM(G33:G48)</f>
        <v>497</v>
      </c>
      <c r="H32" s="220">
        <f t="shared" si="3"/>
        <v>512</v>
      </c>
      <c r="I32" s="220">
        <f t="shared" si="3"/>
        <v>19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13</v>
      </c>
      <c r="D34" s="221">
        <v>0</v>
      </c>
      <c r="E34" s="220">
        <f t="shared" si="2"/>
        <v>13</v>
      </c>
      <c r="F34" s="222">
        <v>0</v>
      </c>
      <c r="G34" s="222">
        <v>0</v>
      </c>
      <c r="H34" s="222">
        <v>9</v>
      </c>
      <c r="I34" s="222">
        <v>4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197</v>
      </c>
      <c r="D35" s="221">
        <v>0</v>
      </c>
      <c r="E35" s="220">
        <f t="shared" si="2"/>
        <v>197</v>
      </c>
      <c r="F35" s="222">
        <v>49</v>
      </c>
      <c r="G35" s="222">
        <v>136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63</v>
      </c>
      <c r="D37" s="221">
        <v>0</v>
      </c>
      <c r="E37" s="220">
        <f t="shared" si="2"/>
        <v>63</v>
      </c>
      <c r="F37" s="222">
        <v>1</v>
      </c>
      <c r="G37" s="222">
        <v>10</v>
      </c>
      <c r="H37" s="222">
        <v>52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7</v>
      </c>
      <c r="D38" s="221">
        <v>0</v>
      </c>
      <c r="E38" s="220">
        <f t="shared" si="2"/>
        <v>7</v>
      </c>
      <c r="F38" s="222">
        <v>0</v>
      </c>
      <c r="G38" s="222">
        <v>2</v>
      </c>
      <c r="H38" s="222">
        <v>5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44</v>
      </c>
      <c r="D39" s="221">
        <v>0</v>
      </c>
      <c r="E39" s="220">
        <f t="shared" si="2"/>
        <v>44</v>
      </c>
      <c r="F39" s="222">
        <v>0</v>
      </c>
      <c r="G39" s="222">
        <v>38</v>
      </c>
      <c r="H39" s="222">
        <v>2</v>
      </c>
      <c r="I39" s="222">
        <v>4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16</v>
      </c>
      <c r="D40" s="221">
        <v>0</v>
      </c>
      <c r="E40" s="220">
        <f t="shared" si="2"/>
        <v>16</v>
      </c>
      <c r="F40" s="222">
        <v>0</v>
      </c>
      <c r="G40" s="222">
        <v>7</v>
      </c>
      <c r="H40" s="222">
        <v>9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43</v>
      </c>
      <c r="D41" s="221">
        <v>0</v>
      </c>
      <c r="E41" s="220">
        <f t="shared" si="2"/>
        <v>43</v>
      </c>
      <c r="F41" s="222">
        <v>0</v>
      </c>
      <c r="G41" s="222">
        <v>10</v>
      </c>
      <c r="H41" s="222">
        <v>30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183</v>
      </c>
      <c r="D43" s="221">
        <v>0</v>
      </c>
      <c r="E43" s="220">
        <f t="shared" si="2"/>
        <v>183</v>
      </c>
      <c r="F43" s="222">
        <v>5</v>
      </c>
      <c r="G43" s="222">
        <v>151</v>
      </c>
      <c r="H43" s="222">
        <v>26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2</v>
      </c>
      <c r="D44" s="221">
        <v>0</v>
      </c>
      <c r="E44" s="220">
        <f t="shared" si="2"/>
        <v>2</v>
      </c>
      <c r="F44" s="222">
        <v>0</v>
      </c>
      <c r="G44" s="222">
        <v>2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355</v>
      </c>
      <c r="D46" s="221">
        <v>0</v>
      </c>
      <c r="E46" s="220">
        <f t="shared" si="2"/>
        <v>355</v>
      </c>
      <c r="F46" s="222">
        <v>10</v>
      </c>
      <c r="G46" s="222">
        <v>50</v>
      </c>
      <c r="H46" s="222">
        <v>293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183</v>
      </c>
      <c r="D47" s="221">
        <v>0</v>
      </c>
      <c r="E47" s="220">
        <f t="shared" si="2"/>
        <v>183</v>
      </c>
      <c r="F47" s="222">
        <v>59</v>
      </c>
      <c r="G47" s="222">
        <v>90</v>
      </c>
      <c r="H47" s="222">
        <v>34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18</v>
      </c>
      <c r="D48" s="221">
        <v>0</v>
      </c>
      <c r="E48" s="220">
        <f t="shared" si="2"/>
        <v>18</v>
      </c>
      <c r="F48" s="222">
        <v>0</v>
      </c>
      <c r="G48" s="222">
        <v>0</v>
      </c>
      <c r="H48" s="222">
        <v>16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1584</v>
      </c>
      <c r="D49" s="219">
        <f>SUM(D50:D57)</f>
        <v>0</v>
      </c>
      <c r="E49" s="220">
        <f>SUM(F49:I49)</f>
        <v>1584</v>
      </c>
      <c r="F49" s="219">
        <f>SUM(F50:F58)</f>
        <v>0</v>
      </c>
      <c r="G49" s="219">
        <f>SUM(G50:G58)</f>
        <v>99</v>
      </c>
      <c r="H49" s="219">
        <f>SUM(H50:H58)</f>
        <v>1407</v>
      </c>
      <c r="I49" s="219">
        <f>SUM(I50:I58)</f>
        <v>78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0</v>
      </c>
      <c r="D50" s="221">
        <v>0</v>
      </c>
      <c r="E50" s="220">
        <f t="shared" si="2"/>
        <v>0</v>
      </c>
      <c r="F50" s="222">
        <v>0</v>
      </c>
      <c r="G50" s="222">
        <v>0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574</v>
      </c>
      <c r="D51" s="221">
        <v>0</v>
      </c>
      <c r="E51" s="220">
        <f t="shared" si="2"/>
        <v>574</v>
      </c>
      <c r="F51" s="222">
        <v>0</v>
      </c>
      <c r="G51" s="222">
        <v>34</v>
      </c>
      <c r="H51" s="222">
        <v>534</v>
      </c>
      <c r="I51" s="222">
        <v>6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240</v>
      </c>
      <c r="D52" s="221">
        <v>0</v>
      </c>
      <c r="E52" s="220">
        <f t="shared" si="2"/>
        <v>240</v>
      </c>
      <c r="F52" s="222">
        <v>0</v>
      </c>
      <c r="G52" s="222">
        <v>0</v>
      </c>
      <c r="H52" s="222">
        <v>239</v>
      </c>
      <c r="I52" s="222">
        <v>1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77</v>
      </c>
      <c r="D53" s="221">
        <v>0</v>
      </c>
      <c r="E53" s="220">
        <f t="shared" si="2"/>
        <v>77</v>
      </c>
      <c r="F53" s="222">
        <v>0</v>
      </c>
      <c r="G53" s="222">
        <v>6</v>
      </c>
      <c r="H53" s="222">
        <v>70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49</v>
      </c>
      <c r="D54" s="221">
        <v>0</v>
      </c>
      <c r="E54" s="220">
        <f t="shared" si="2"/>
        <v>49</v>
      </c>
      <c r="F54" s="222">
        <v>0</v>
      </c>
      <c r="G54" s="222">
        <v>0</v>
      </c>
      <c r="H54" s="222">
        <v>49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529</v>
      </c>
      <c r="D55" s="221">
        <v>0</v>
      </c>
      <c r="E55" s="220">
        <f t="shared" si="2"/>
        <v>529</v>
      </c>
      <c r="F55" s="222">
        <v>0</v>
      </c>
      <c r="G55" s="222">
        <v>59</v>
      </c>
      <c r="H55" s="225">
        <v>400</v>
      </c>
      <c r="I55" s="222">
        <v>70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3" t="s">
        <v>525</v>
      </c>
      <c r="B58" s="303" t="s">
        <v>526</v>
      </c>
      <c r="C58" s="304">
        <v>0</v>
      </c>
      <c r="D58" s="305">
        <v>0</v>
      </c>
      <c r="E58" s="306">
        <v>0</v>
      </c>
      <c r="F58" s="307">
        <v>0</v>
      </c>
      <c r="G58" s="307">
        <v>0</v>
      </c>
      <c r="H58" s="308">
        <v>0</v>
      </c>
      <c r="I58" s="307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611</v>
      </c>
      <c r="D59" s="219">
        <f>SUM(D60:D69)</f>
        <v>0</v>
      </c>
      <c r="E59" s="220">
        <f t="shared" si="2"/>
        <v>611</v>
      </c>
      <c r="F59" s="224">
        <f>SUM(F60:F69)</f>
        <v>20</v>
      </c>
      <c r="G59" s="224">
        <f t="shared" ref="G59:I59" si="4">SUM(G60:G69)</f>
        <v>244</v>
      </c>
      <c r="H59" s="224">
        <f t="shared" si="4"/>
        <v>327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57</v>
      </c>
      <c r="D60" s="221">
        <v>0</v>
      </c>
      <c r="E60" s="220">
        <f t="shared" si="2"/>
        <v>57</v>
      </c>
      <c r="F60" s="222">
        <v>0</v>
      </c>
      <c r="G60" s="222">
        <v>17</v>
      </c>
      <c r="H60" s="222">
        <v>40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8</v>
      </c>
      <c r="D61" s="221">
        <v>0</v>
      </c>
      <c r="E61" s="220">
        <f t="shared" si="2"/>
        <v>8</v>
      </c>
      <c r="F61" s="222">
        <v>0</v>
      </c>
      <c r="G61" s="222">
        <v>2</v>
      </c>
      <c r="H61" s="222">
        <v>6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245</v>
      </c>
      <c r="D62" s="221">
        <v>0</v>
      </c>
      <c r="E62" s="220">
        <f>SUM(F62:I62)</f>
        <v>245</v>
      </c>
      <c r="F62" s="222">
        <v>0</v>
      </c>
      <c r="G62" s="222">
        <v>102</v>
      </c>
      <c r="H62" s="222">
        <v>123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79</v>
      </c>
      <c r="D63" s="221">
        <v>0</v>
      </c>
      <c r="E63" s="220">
        <f>SUM(F63:I63)</f>
        <v>79</v>
      </c>
      <c r="F63" s="222">
        <v>0</v>
      </c>
      <c r="G63" s="222">
        <v>46</v>
      </c>
      <c r="H63" s="222">
        <v>33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222</v>
      </c>
      <c r="D64" s="221">
        <v>0</v>
      </c>
      <c r="E64" s="220">
        <f t="shared" si="2"/>
        <v>222</v>
      </c>
      <c r="F64" s="222">
        <v>20</v>
      </c>
      <c r="G64" s="222">
        <v>77</v>
      </c>
      <c r="H64" s="222">
        <v>125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216</v>
      </c>
      <c r="D70" s="219">
        <f>SUM(D71:D75)</f>
        <v>0</v>
      </c>
      <c r="E70" s="220">
        <f t="shared" si="2"/>
        <v>216</v>
      </c>
      <c r="F70" s="224">
        <f>SUM(F71:F75)</f>
        <v>0</v>
      </c>
      <c r="G70" s="224">
        <f t="shared" ref="G70:I70" si="5">SUM(G71:G75)</f>
        <v>83</v>
      </c>
      <c r="H70" s="224">
        <f t="shared" si="5"/>
        <v>37</v>
      </c>
      <c r="I70" s="224">
        <f t="shared" si="5"/>
        <v>96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84</v>
      </c>
      <c r="D71" s="221">
        <v>0</v>
      </c>
      <c r="E71" s="220">
        <f t="shared" si="2"/>
        <v>84</v>
      </c>
      <c r="F71" s="222">
        <v>0</v>
      </c>
      <c r="G71" s="222">
        <v>83</v>
      </c>
      <c r="H71" s="222">
        <v>1</v>
      </c>
      <c r="I71" s="222">
        <v>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24</v>
      </c>
      <c r="D75" s="221">
        <v>0</v>
      </c>
      <c r="E75" s="220">
        <f t="shared" si="7"/>
        <v>24</v>
      </c>
      <c r="F75" s="222">
        <v>0</v>
      </c>
      <c r="G75" s="222">
        <v>0</v>
      </c>
      <c r="H75" s="222">
        <v>0</v>
      </c>
      <c r="I75" s="222">
        <v>24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361</v>
      </c>
      <c r="D76" s="219">
        <f>SUM(D77:D81)</f>
        <v>0</v>
      </c>
      <c r="E76" s="220">
        <f t="shared" si="7"/>
        <v>361</v>
      </c>
      <c r="F76" s="224">
        <f>SUM(F77:F81)</f>
        <v>159</v>
      </c>
      <c r="G76" s="224">
        <f t="shared" ref="G76:I76" si="8">SUM(G77:G81)</f>
        <v>160</v>
      </c>
      <c r="H76" s="224">
        <f t="shared" si="8"/>
        <v>42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5</v>
      </c>
      <c r="G78" s="222">
        <v>1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208</v>
      </c>
      <c r="D79" s="221">
        <v>0</v>
      </c>
      <c r="E79" s="220">
        <f t="shared" si="7"/>
        <v>208</v>
      </c>
      <c r="F79" s="222">
        <v>124</v>
      </c>
      <c r="G79" s="222">
        <v>63</v>
      </c>
      <c r="H79" s="222">
        <v>21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56</v>
      </c>
      <c r="D80" s="221">
        <v>0</v>
      </c>
      <c r="E80" s="220">
        <f t="shared" si="7"/>
        <v>56</v>
      </c>
      <c r="F80" s="222">
        <v>29</v>
      </c>
      <c r="G80" s="222">
        <v>27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222</v>
      </c>
      <c r="D82" s="219">
        <f>SUM(D83:D87)</f>
        <v>0</v>
      </c>
      <c r="E82" s="220">
        <f t="shared" si="7"/>
        <v>222</v>
      </c>
      <c r="F82" s="220">
        <f>SUM(F83:F87)</f>
        <v>29</v>
      </c>
      <c r="G82" s="220">
        <f t="shared" ref="G82:I82" si="9">SUM(G83:G87)</f>
        <v>8</v>
      </c>
      <c r="H82" s="220">
        <f t="shared" si="9"/>
        <v>181</v>
      </c>
      <c r="I82" s="220">
        <f t="shared" si="9"/>
        <v>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56</v>
      </c>
      <c r="D83" s="221">
        <v>0</v>
      </c>
      <c r="E83" s="220">
        <f t="shared" si="7"/>
        <v>56</v>
      </c>
      <c r="F83" s="222">
        <v>0</v>
      </c>
      <c r="G83" s="222">
        <v>0</v>
      </c>
      <c r="H83" s="222">
        <v>56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43</v>
      </c>
      <c r="D84" s="221">
        <v>0</v>
      </c>
      <c r="E84" s="220">
        <f t="shared" si="7"/>
        <v>43</v>
      </c>
      <c r="F84" s="222">
        <v>29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13</v>
      </c>
      <c r="D86" s="221">
        <v>0</v>
      </c>
      <c r="E86" s="220">
        <f t="shared" si="7"/>
        <v>13</v>
      </c>
      <c r="F86" s="222">
        <v>0</v>
      </c>
      <c r="G86" s="222">
        <v>1</v>
      </c>
      <c r="H86" s="222">
        <v>12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46</v>
      </c>
      <c r="D87" s="221">
        <v>0</v>
      </c>
      <c r="E87" s="220">
        <f t="shared" si="7"/>
        <v>46</v>
      </c>
      <c r="F87" s="222">
        <v>0</v>
      </c>
      <c r="G87" s="222">
        <v>0</v>
      </c>
      <c r="H87" s="222">
        <v>46</v>
      </c>
      <c r="I87" s="222">
        <v>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1268</v>
      </c>
      <c r="D88" s="219">
        <f>SUM(D89:D119)</f>
        <v>0</v>
      </c>
      <c r="E88" s="220">
        <f t="shared" si="7"/>
        <v>1268</v>
      </c>
      <c r="F88" s="220">
        <f>SUM(F89:F119)</f>
        <v>277</v>
      </c>
      <c r="G88" s="220">
        <f t="shared" ref="G88:I88" si="10">SUM(G89:G119)</f>
        <v>240</v>
      </c>
      <c r="H88" s="220">
        <f t="shared" si="10"/>
        <v>558</v>
      </c>
      <c r="I88" s="220">
        <f t="shared" si="10"/>
        <v>193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86</v>
      </c>
      <c r="D90" s="221">
        <v>0</v>
      </c>
      <c r="E90" s="220">
        <f t="shared" si="7"/>
        <v>86</v>
      </c>
      <c r="F90" s="222">
        <v>10</v>
      </c>
      <c r="G90" s="222">
        <v>52</v>
      </c>
      <c r="H90" s="222">
        <v>24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110</v>
      </c>
      <c r="D91" s="221">
        <v>0</v>
      </c>
      <c r="E91" s="220">
        <f t="shared" si="7"/>
        <v>110</v>
      </c>
      <c r="F91" s="222">
        <v>86</v>
      </c>
      <c r="G91" s="222">
        <v>19</v>
      </c>
      <c r="H91" s="222">
        <v>5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77</v>
      </c>
      <c r="D92" s="221">
        <v>0</v>
      </c>
      <c r="E92" s="220">
        <f t="shared" si="7"/>
        <v>77</v>
      </c>
      <c r="F92" s="222">
        <v>20</v>
      </c>
      <c r="G92" s="222">
        <v>57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138</v>
      </c>
      <c r="D93" s="221">
        <v>0</v>
      </c>
      <c r="E93" s="220">
        <f t="shared" si="7"/>
        <v>138</v>
      </c>
      <c r="F93" s="222">
        <v>4</v>
      </c>
      <c r="G93" s="222">
        <v>20</v>
      </c>
      <c r="H93" s="222">
        <v>114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71</v>
      </c>
      <c r="D98" s="221">
        <v>0</v>
      </c>
      <c r="E98" s="220">
        <f t="shared" si="7"/>
        <v>71</v>
      </c>
      <c r="F98" s="222">
        <v>9</v>
      </c>
      <c r="G98" s="222">
        <v>0</v>
      </c>
      <c r="H98" s="222">
        <v>62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181</v>
      </c>
      <c r="D101" s="221">
        <v>0</v>
      </c>
      <c r="E101" s="220">
        <f t="shared" si="7"/>
        <v>181</v>
      </c>
      <c r="F101" s="222">
        <v>0</v>
      </c>
      <c r="G101" s="222">
        <v>22</v>
      </c>
      <c r="H101" s="222">
        <v>14</v>
      </c>
      <c r="I101" s="222">
        <v>145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8</v>
      </c>
      <c r="D103" s="221">
        <v>0</v>
      </c>
      <c r="E103" s="220">
        <f t="shared" si="7"/>
        <v>8</v>
      </c>
      <c r="F103" s="222">
        <v>0</v>
      </c>
      <c r="G103" s="222">
        <v>8</v>
      </c>
      <c r="H103" s="222">
        <v>0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184</v>
      </c>
      <c r="D107" s="221">
        <v>0</v>
      </c>
      <c r="E107" s="220">
        <f t="shared" si="7"/>
        <v>184</v>
      </c>
      <c r="F107" s="222">
        <v>2</v>
      </c>
      <c r="G107" s="222">
        <v>12</v>
      </c>
      <c r="H107" s="222">
        <v>163</v>
      </c>
      <c r="I107" s="222">
        <v>7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23</v>
      </c>
      <c r="D111" s="221">
        <v>0</v>
      </c>
      <c r="E111" s="220">
        <f t="shared" si="7"/>
        <v>23</v>
      </c>
      <c r="F111" s="222">
        <v>0</v>
      </c>
      <c r="G111" s="222">
        <v>0</v>
      </c>
      <c r="H111" s="222">
        <v>23</v>
      </c>
      <c r="I111" s="222">
        <v>0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88</v>
      </c>
      <c r="D112" s="221">
        <v>0</v>
      </c>
      <c r="E112" s="220">
        <f t="shared" si="7"/>
        <v>88</v>
      </c>
      <c r="F112" s="222">
        <v>0</v>
      </c>
      <c r="G112" s="222">
        <v>0</v>
      </c>
      <c r="H112" s="222">
        <v>88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202</v>
      </c>
      <c r="D114" s="221">
        <v>0</v>
      </c>
      <c r="E114" s="220">
        <f t="shared" si="7"/>
        <v>202</v>
      </c>
      <c r="F114" s="222">
        <v>146</v>
      </c>
      <c r="G114" s="222">
        <v>0</v>
      </c>
      <c r="H114" s="222">
        <v>21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83</v>
      </c>
      <c r="D117" s="221">
        <v>0</v>
      </c>
      <c r="E117" s="220">
        <f t="shared" si="7"/>
        <v>83</v>
      </c>
      <c r="F117" s="222">
        <v>0</v>
      </c>
      <c r="G117" s="222">
        <v>45</v>
      </c>
      <c r="H117" s="222">
        <v>38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567</v>
      </c>
      <c r="D120" s="219">
        <f>SUM(D121:D138)</f>
        <v>0</v>
      </c>
      <c r="E120" s="220">
        <f t="shared" si="7"/>
        <v>567</v>
      </c>
      <c r="F120" s="226">
        <f>SUM(F121:F138)</f>
        <v>41</v>
      </c>
      <c r="G120" s="226">
        <f t="shared" ref="G120:I120" si="11">SUM(G121:G138)</f>
        <v>230</v>
      </c>
      <c r="H120" s="226">
        <f t="shared" si="11"/>
        <v>262</v>
      </c>
      <c r="I120" s="226">
        <f t="shared" si="11"/>
        <v>34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46</v>
      </c>
      <c r="D121" s="221">
        <v>0</v>
      </c>
      <c r="E121" s="220">
        <f t="shared" si="7"/>
        <v>46</v>
      </c>
      <c r="F121" s="227">
        <v>0</v>
      </c>
      <c r="G121" s="227">
        <v>45</v>
      </c>
      <c r="H121" s="227">
        <v>0</v>
      </c>
      <c r="I121" s="227">
        <v>1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43</v>
      </c>
      <c r="D123" s="221">
        <v>0</v>
      </c>
      <c r="E123" s="220">
        <f t="shared" si="7"/>
        <v>43</v>
      </c>
      <c r="F123" s="227">
        <v>41</v>
      </c>
      <c r="G123" s="227">
        <v>0</v>
      </c>
      <c r="H123" s="227">
        <v>0</v>
      </c>
      <c r="I123" s="227">
        <v>2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1</v>
      </c>
      <c r="D124" s="221">
        <v>0</v>
      </c>
      <c r="E124" s="220">
        <f t="shared" si="7"/>
        <v>1</v>
      </c>
      <c r="F124" s="227">
        <v>0</v>
      </c>
      <c r="G124" s="227">
        <v>1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58</v>
      </c>
      <c r="D126" s="221">
        <v>0</v>
      </c>
      <c r="E126" s="220">
        <f t="shared" si="7"/>
        <v>58</v>
      </c>
      <c r="F126" s="227">
        <v>0</v>
      </c>
      <c r="G126" s="227">
        <v>12</v>
      </c>
      <c r="H126" s="227">
        <v>43</v>
      </c>
      <c r="I126" s="227">
        <v>3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35</v>
      </c>
      <c r="D127" s="221">
        <v>0</v>
      </c>
      <c r="E127" s="220">
        <f t="shared" si="7"/>
        <v>35</v>
      </c>
      <c r="F127" s="227">
        <v>0</v>
      </c>
      <c r="G127" s="227">
        <v>0</v>
      </c>
      <c r="H127" s="227">
        <v>35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1</v>
      </c>
      <c r="D129" s="221">
        <v>0</v>
      </c>
      <c r="E129" s="220">
        <f t="shared" si="7"/>
        <v>1</v>
      </c>
      <c r="F129" s="227">
        <v>0</v>
      </c>
      <c r="G129" s="227">
        <v>1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298</v>
      </c>
      <c r="D131" s="221">
        <v>0</v>
      </c>
      <c r="E131" s="220">
        <f t="shared" si="7"/>
        <v>298</v>
      </c>
      <c r="F131" s="227">
        <v>0</v>
      </c>
      <c r="G131" s="227">
        <v>147</v>
      </c>
      <c r="H131" s="227">
        <v>123</v>
      </c>
      <c r="I131" s="227">
        <v>28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47</v>
      </c>
      <c r="D132" s="221">
        <v>0</v>
      </c>
      <c r="E132" s="220">
        <f t="shared" si="7"/>
        <v>47</v>
      </c>
      <c r="F132" s="227">
        <v>0</v>
      </c>
      <c r="G132" s="227">
        <v>21</v>
      </c>
      <c r="H132" s="227">
        <v>26</v>
      </c>
      <c r="I132" s="227">
        <v>0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33</v>
      </c>
      <c r="D133" s="221">
        <v>0</v>
      </c>
      <c r="E133" s="220">
        <f t="shared" si="7"/>
        <v>33</v>
      </c>
      <c r="F133" s="227">
        <v>0</v>
      </c>
      <c r="G133" s="227">
        <v>0</v>
      </c>
      <c r="H133" s="227">
        <v>33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206</v>
      </c>
      <c r="D139" s="219">
        <f>SUM(D140:D150)</f>
        <v>0</v>
      </c>
      <c r="E139" s="220">
        <f t="shared" si="13"/>
        <v>206</v>
      </c>
      <c r="F139" s="220">
        <f>SUM(F140:F150)</f>
        <v>26</v>
      </c>
      <c r="G139" s="220">
        <f t="shared" ref="G139:I139" si="14">SUM(G140:G150)</f>
        <v>1</v>
      </c>
      <c r="H139" s="220">
        <f t="shared" si="14"/>
        <v>120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31</v>
      </c>
      <c r="D140" s="221">
        <v>0</v>
      </c>
      <c r="E140" s="220">
        <f t="shared" si="13"/>
        <v>31</v>
      </c>
      <c r="F140" s="228">
        <v>26</v>
      </c>
      <c r="G140" s="228">
        <v>1</v>
      </c>
      <c r="H140" s="228">
        <v>4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4</v>
      </c>
      <c r="D145" s="221">
        <v>0</v>
      </c>
      <c r="E145" s="220">
        <f t="shared" si="13"/>
        <v>4</v>
      </c>
      <c r="F145" s="228">
        <v>0</v>
      </c>
      <c r="G145" s="228">
        <v>0</v>
      </c>
      <c r="H145" s="228">
        <v>4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85</v>
      </c>
      <c r="D147" s="221">
        <v>0</v>
      </c>
      <c r="E147" s="220">
        <f t="shared" si="13"/>
        <v>85</v>
      </c>
      <c r="F147" s="228">
        <v>0</v>
      </c>
      <c r="G147" s="228">
        <v>0</v>
      </c>
      <c r="H147" s="228">
        <v>85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22</v>
      </c>
      <c r="D149" s="221">
        <v>0</v>
      </c>
      <c r="E149" s="220">
        <f t="shared" si="13"/>
        <v>22</v>
      </c>
      <c r="F149" s="228">
        <v>0</v>
      </c>
      <c r="G149" s="228">
        <v>0</v>
      </c>
      <c r="H149" s="228">
        <v>22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838</v>
      </c>
      <c r="D151" s="219">
        <f>SUM(D152:D166)</f>
        <v>0</v>
      </c>
      <c r="E151" s="220">
        <f t="shared" si="13"/>
        <v>838</v>
      </c>
      <c r="F151" s="220">
        <f>SUM(F152:F166)</f>
        <v>325</v>
      </c>
      <c r="G151" s="220">
        <f t="shared" ref="G151:I151" si="15">SUM(G152:G166)</f>
        <v>118</v>
      </c>
      <c r="H151" s="220">
        <f t="shared" si="15"/>
        <v>395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6</v>
      </c>
      <c r="D153" s="221">
        <v>0</v>
      </c>
      <c r="E153" s="220">
        <f t="shared" si="13"/>
        <v>6</v>
      </c>
      <c r="F153" s="228">
        <v>0</v>
      </c>
      <c r="G153" s="228">
        <v>0</v>
      </c>
      <c r="H153" s="228">
        <v>6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312</v>
      </c>
      <c r="D155" s="221">
        <v>0</v>
      </c>
      <c r="E155" s="220">
        <f t="shared" si="13"/>
        <v>312</v>
      </c>
      <c r="F155" s="228">
        <v>296</v>
      </c>
      <c r="G155" s="228">
        <v>0</v>
      </c>
      <c r="H155" s="228">
        <v>16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194</v>
      </c>
      <c r="D156" s="221">
        <v>0</v>
      </c>
      <c r="E156" s="220">
        <f t="shared" si="13"/>
        <v>194</v>
      </c>
      <c r="F156" s="228">
        <v>0</v>
      </c>
      <c r="G156" s="228">
        <v>95</v>
      </c>
      <c r="H156" s="228">
        <v>99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25</v>
      </c>
      <c r="D159" s="221">
        <v>0</v>
      </c>
      <c r="E159" s="220">
        <f t="shared" si="13"/>
        <v>25</v>
      </c>
      <c r="F159" s="228">
        <v>0</v>
      </c>
      <c r="G159" s="228">
        <v>2</v>
      </c>
      <c r="H159" s="228">
        <v>23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34</v>
      </c>
      <c r="D160" s="221">
        <v>0</v>
      </c>
      <c r="E160" s="220">
        <f t="shared" si="13"/>
        <v>34</v>
      </c>
      <c r="F160" s="228">
        <v>0</v>
      </c>
      <c r="G160" s="228">
        <v>19</v>
      </c>
      <c r="H160" s="228">
        <v>15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4</v>
      </c>
      <c r="D161" s="221">
        <v>0</v>
      </c>
      <c r="E161" s="220">
        <f t="shared" si="13"/>
        <v>4</v>
      </c>
      <c r="F161" s="228">
        <v>0</v>
      </c>
      <c r="G161" s="228">
        <v>0</v>
      </c>
      <c r="H161" s="228">
        <v>4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100</v>
      </c>
      <c r="D165" s="221">
        <v>0</v>
      </c>
      <c r="E165" s="220">
        <f t="shared" si="13"/>
        <v>100</v>
      </c>
      <c r="F165" s="228">
        <v>0</v>
      </c>
      <c r="G165" s="228">
        <v>0</v>
      </c>
      <c r="H165" s="228">
        <v>100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61</v>
      </c>
      <c r="D167" s="219">
        <f>SUM(D168:D168)</f>
        <v>0</v>
      </c>
      <c r="E167" s="220">
        <f t="shared" si="13"/>
        <v>61</v>
      </c>
      <c r="F167" s="231">
        <f>SUM(F168)</f>
        <v>0</v>
      </c>
      <c r="G167" s="231">
        <f t="shared" ref="G167:I167" si="16">SUM(G168)</f>
        <v>33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61</v>
      </c>
      <c r="D168" s="221">
        <v>0</v>
      </c>
      <c r="E168" s="220">
        <f t="shared" si="13"/>
        <v>61</v>
      </c>
      <c r="F168" s="222">
        <v>0</v>
      </c>
      <c r="G168" s="222">
        <v>33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174</v>
      </c>
      <c r="D169" s="219">
        <f>SUM(D170:D183)</f>
        <v>0</v>
      </c>
      <c r="E169" s="220">
        <f t="shared" si="13"/>
        <v>174</v>
      </c>
      <c r="F169" s="220">
        <f>SUM(F170:F183)</f>
        <v>46</v>
      </c>
      <c r="G169" s="220">
        <f t="shared" ref="G169:I169" si="17">SUM(G170:G183)</f>
        <v>89</v>
      </c>
      <c r="H169" s="220">
        <f t="shared" si="17"/>
        <v>32</v>
      </c>
      <c r="I169" s="220">
        <f t="shared" si="17"/>
        <v>7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0</v>
      </c>
      <c r="D170" s="221">
        <v>0</v>
      </c>
      <c r="E170" s="220">
        <f t="shared" si="13"/>
        <v>0</v>
      </c>
      <c r="F170" s="232">
        <v>0</v>
      </c>
      <c r="G170" s="232">
        <v>0</v>
      </c>
      <c r="H170" s="232">
        <v>0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0</v>
      </c>
      <c r="D172" s="221">
        <v>0</v>
      </c>
      <c r="E172" s="220">
        <f t="shared" si="13"/>
        <v>0</v>
      </c>
      <c r="F172" s="232">
        <v>0</v>
      </c>
      <c r="G172" s="232">
        <v>0</v>
      </c>
      <c r="H172" s="232">
        <v>0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7</v>
      </c>
      <c r="D174" s="221">
        <v>0</v>
      </c>
      <c r="E174" s="220">
        <f t="shared" si="13"/>
        <v>7</v>
      </c>
      <c r="F174" s="232">
        <v>0</v>
      </c>
      <c r="G174" s="232">
        <v>0</v>
      </c>
      <c r="H174" s="232">
        <v>0</v>
      </c>
      <c r="I174" s="232">
        <v>7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164</v>
      </c>
      <c r="D176" s="221">
        <v>0</v>
      </c>
      <c r="E176" s="220">
        <f t="shared" si="13"/>
        <v>164</v>
      </c>
      <c r="F176" s="232">
        <v>46</v>
      </c>
      <c r="G176" s="232">
        <v>89</v>
      </c>
      <c r="H176" s="232">
        <v>29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1302</v>
      </c>
      <c r="D184" s="219">
        <f>SUM(D185:D206)</f>
        <v>0</v>
      </c>
      <c r="E184" s="220">
        <f t="shared" si="13"/>
        <v>1302</v>
      </c>
      <c r="F184" s="220">
        <f>SUM(F185:F206)</f>
        <v>202</v>
      </c>
      <c r="G184" s="220">
        <f t="shared" ref="G184:I184" si="18">SUM(G185:G206)</f>
        <v>424</v>
      </c>
      <c r="H184" s="220">
        <f t="shared" si="18"/>
        <v>658</v>
      </c>
      <c r="I184" s="220">
        <f t="shared" si="18"/>
        <v>18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247</v>
      </c>
      <c r="D185" s="221">
        <v>0</v>
      </c>
      <c r="E185" s="220">
        <f>SUM(F185:I185)</f>
        <v>247</v>
      </c>
      <c r="F185" s="222">
        <v>0</v>
      </c>
      <c r="G185" s="222">
        <v>0</v>
      </c>
      <c r="H185" s="222">
        <v>246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239</v>
      </c>
      <c r="D186" s="221">
        <v>0</v>
      </c>
      <c r="E186" s="220">
        <f t="shared" si="13"/>
        <v>239</v>
      </c>
      <c r="F186" s="222">
        <v>202</v>
      </c>
      <c r="G186" s="222">
        <v>9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0</v>
      </c>
      <c r="D187" s="221">
        <v>0</v>
      </c>
      <c r="E187" s="220">
        <f t="shared" si="13"/>
        <v>0</v>
      </c>
      <c r="F187" s="222">
        <v>0</v>
      </c>
      <c r="G187" s="222">
        <v>0</v>
      </c>
      <c r="H187" s="222">
        <v>0</v>
      </c>
      <c r="I187" s="222">
        <v>0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308</v>
      </c>
      <c r="D189" s="221">
        <v>0</v>
      </c>
      <c r="E189" s="220">
        <f t="shared" si="13"/>
        <v>308</v>
      </c>
      <c r="F189" s="222">
        <v>0</v>
      </c>
      <c r="G189" s="222">
        <v>0</v>
      </c>
      <c r="H189" s="222">
        <v>308</v>
      </c>
      <c r="I189" s="222">
        <v>0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0</v>
      </c>
      <c r="D192" s="221">
        <v>0</v>
      </c>
      <c r="E192" s="220">
        <f t="shared" si="13"/>
        <v>0</v>
      </c>
      <c r="F192" s="222">
        <v>0</v>
      </c>
      <c r="G192" s="222">
        <v>0</v>
      </c>
      <c r="H192" s="222">
        <v>0</v>
      </c>
      <c r="I192" s="222">
        <v>0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19</v>
      </c>
      <c r="D193" s="221">
        <v>0</v>
      </c>
      <c r="E193" s="220">
        <f t="shared" si="13"/>
        <v>19</v>
      </c>
      <c r="F193" s="222">
        <v>0</v>
      </c>
      <c r="G193" s="222">
        <v>19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0</v>
      </c>
      <c r="D195" s="221">
        <v>0</v>
      </c>
      <c r="E195" s="220">
        <f t="shared" si="13"/>
        <v>0</v>
      </c>
      <c r="F195" s="222">
        <v>0</v>
      </c>
      <c r="G195" s="222">
        <v>0</v>
      </c>
      <c r="H195" s="222">
        <v>0</v>
      </c>
      <c r="I195" s="222">
        <v>0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15</v>
      </c>
      <c r="D198" s="221">
        <v>0</v>
      </c>
      <c r="E198" s="220">
        <f t="shared" si="13"/>
        <v>15</v>
      </c>
      <c r="F198" s="222">
        <v>0</v>
      </c>
      <c r="G198" s="222">
        <v>0</v>
      </c>
      <c r="H198" s="222">
        <v>15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0</v>
      </c>
      <c r="D200" s="221">
        <v>0</v>
      </c>
      <c r="E200" s="220">
        <f t="shared" ref="E200:E251" si="20">SUM(F200:I200)</f>
        <v>0</v>
      </c>
      <c r="F200" s="222">
        <v>0</v>
      </c>
      <c r="G200" s="222">
        <v>0</v>
      </c>
      <c r="H200" s="222">
        <v>0</v>
      </c>
      <c r="I200" s="222">
        <v>0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51</v>
      </c>
      <c r="D201" s="221">
        <v>0</v>
      </c>
      <c r="E201" s="220">
        <f t="shared" si="20"/>
        <v>51</v>
      </c>
      <c r="F201" s="222">
        <v>0</v>
      </c>
      <c r="G201" s="222">
        <v>20</v>
      </c>
      <c r="H201" s="222">
        <v>31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63</v>
      </c>
      <c r="D203" s="221">
        <v>0</v>
      </c>
      <c r="E203" s="220">
        <f t="shared" si="20"/>
        <v>63</v>
      </c>
      <c r="F203" s="222">
        <v>0</v>
      </c>
      <c r="G203" s="222">
        <v>47</v>
      </c>
      <c r="H203" s="222">
        <v>16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982</v>
      </c>
      <c r="D207" s="219">
        <f>SUM(D208:D229)</f>
        <v>0</v>
      </c>
      <c r="E207" s="220">
        <f t="shared" si="20"/>
        <v>982</v>
      </c>
      <c r="F207" s="220">
        <f>SUM(F208:F229)</f>
        <v>67</v>
      </c>
      <c r="G207" s="220">
        <f>SUM(G208:G229)</f>
        <v>46</v>
      </c>
      <c r="H207" s="220">
        <f>SUM(H208:H229)</f>
        <v>838</v>
      </c>
      <c r="I207" s="220">
        <f>SUM(I208:I229)</f>
        <v>31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261</v>
      </c>
      <c r="D208" s="221">
        <v>0</v>
      </c>
      <c r="E208" s="220">
        <f t="shared" si="20"/>
        <v>261</v>
      </c>
      <c r="F208" s="227">
        <v>0</v>
      </c>
      <c r="G208" s="227">
        <v>26</v>
      </c>
      <c r="H208" s="227">
        <v>235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301</v>
      </c>
      <c r="D209" s="221">
        <v>0</v>
      </c>
      <c r="E209" s="220">
        <f t="shared" si="20"/>
        <v>301</v>
      </c>
      <c r="F209" s="227">
        <v>54</v>
      </c>
      <c r="G209" s="227">
        <v>19</v>
      </c>
      <c r="H209" s="227">
        <v>217</v>
      </c>
      <c r="I209" s="227">
        <v>11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249</v>
      </c>
      <c r="D210" s="221">
        <v>0</v>
      </c>
      <c r="E210" s="220">
        <f t="shared" si="20"/>
        <v>249</v>
      </c>
      <c r="F210" s="227">
        <v>0</v>
      </c>
      <c r="G210" s="227">
        <v>0</v>
      </c>
      <c r="H210" s="227">
        <v>249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78</v>
      </c>
      <c r="D212" s="221">
        <v>0</v>
      </c>
      <c r="E212" s="220">
        <f t="shared" si="20"/>
        <v>78</v>
      </c>
      <c r="F212" s="227">
        <v>13</v>
      </c>
      <c r="G212" s="227">
        <v>1</v>
      </c>
      <c r="H212" s="227">
        <v>49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5</v>
      </c>
      <c r="D214" s="221">
        <v>0</v>
      </c>
      <c r="E214" s="220">
        <f t="shared" si="20"/>
        <v>5</v>
      </c>
      <c r="F214" s="227">
        <v>0</v>
      </c>
      <c r="G214" s="227">
        <v>0</v>
      </c>
      <c r="H214" s="227">
        <v>2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17</v>
      </c>
      <c r="D215" s="221">
        <v>0</v>
      </c>
      <c r="E215" s="220">
        <f t="shared" si="20"/>
        <v>17</v>
      </c>
      <c r="F215" s="227">
        <v>0</v>
      </c>
      <c r="G215" s="227">
        <v>0</v>
      </c>
      <c r="H215" s="227">
        <v>17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28</v>
      </c>
      <c r="D217" s="221">
        <v>0</v>
      </c>
      <c r="E217" s="220">
        <f t="shared" si="20"/>
        <v>28</v>
      </c>
      <c r="F217" s="227">
        <v>0</v>
      </c>
      <c r="G217" s="227">
        <v>0</v>
      </c>
      <c r="H217" s="227">
        <v>26</v>
      </c>
      <c r="I217" s="227">
        <v>2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43</v>
      </c>
      <c r="D222" s="221">
        <v>0</v>
      </c>
      <c r="E222" s="220">
        <f t="shared" si="20"/>
        <v>43</v>
      </c>
      <c r="F222" s="227">
        <v>0</v>
      </c>
      <c r="G222" s="227">
        <v>0</v>
      </c>
      <c r="H222" s="227">
        <v>43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1684</v>
      </c>
      <c r="D230" s="219">
        <f>SUM(D231:D248)</f>
        <v>0</v>
      </c>
      <c r="E230" s="220">
        <f t="shared" si="20"/>
        <v>1684</v>
      </c>
      <c r="F230" s="220">
        <f>SUM(F231:F248)</f>
        <v>0</v>
      </c>
      <c r="G230" s="220">
        <f t="shared" ref="G230:I230" si="21">SUM(G231:G248)</f>
        <v>410</v>
      </c>
      <c r="H230" s="220">
        <f t="shared" si="21"/>
        <v>1178</v>
      </c>
      <c r="I230" s="220">
        <f t="shared" si="21"/>
        <v>96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795</v>
      </c>
      <c r="D231" s="221">
        <v>0</v>
      </c>
      <c r="E231" s="220">
        <f t="shared" si="20"/>
        <v>795</v>
      </c>
      <c r="F231" s="227">
        <v>0</v>
      </c>
      <c r="G231" s="227">
        <v>139</v>
      </c>
      <c r="H231" s="227">
        <v>656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7</v>
      </c>
      <c r="D232" s="221">
        <v>0</v>
      </c>
      <c r="E232" s="220">
        <f t="shared" si="20"/>
        <v>7</v>
      </c>
      <c r="F232" s="227">
        <v>0</v>
      </c>
      <c r="G232" s="227">
        <v>0</v>
      </c>
      <c r="H232" s="227">
        <v>7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16</v>
      </c>
      <c r="D233" s="221">
        <v>0</v>
      </c>
      <c r="E233" s="220">
        <f t="shared" si="20"/>
        <v>16</v>
      </c>
      <c r="F233" s="227">
        <v>0</v>
      </c>
      <c r="G233" s="227">
        <v>0</v>
      </c>
      <c r="H233" s="227">
        <v>14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149</v>
      </c>
      <c r="D234" s="221">
        <v>0</v>
      </c>
      <c r="E234" s="220">
        <f t="shared" si="20"/>
        <v>149</v>
      </c>
      <c r="F234" s="227">
        <v>0</v>
      </c>
      <c r="G234" s="227">
        <v>148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51</v>
      </c>
      <c r="D235" s="221">
        <v>0</v>
      </c>
      <c r="E235" s="220">
        <f t="shared" si="20"/>
        <v>51</v>
      </c>
      <c r="F235" s="227">
        <v>0</v>
      </c>
      <c r="G235" s="227">
        <v>10</v>
      </c>
      <c r="H235" s="227">
        <v>41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82</v>
      </c>
      <c r="D236" s="221">
        <v>0</v>
      </c>
      <c r="E236" s="220">
        <f t="shared" si="20"/>
        <v>82</v>
      </c>
      <c r="F236" s="227">
        <v>0</v>
      </c>
      <c r="G236" s="227">
        <v>0</v>
      </c>
      <c r="H236" s="227">
        <v>82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359</v>
      </c>
      <c r="D237" s="221">
        <v>0</v>
      </c>
      <c r="E237" s="220">
        <f t="shared" si="20"/>
        <v>359</v>
      </c>
      <c r="F237" s="227">
        <v>0</v>
      </c>
      <c r="G237" s="227">
        <v>0</v>
      </c>
      <c r="H237" s="227">
        <v>345</v>
      </c>
      <c r="I237" s="227">
        <v>14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62</v>
      </c>
      <c r="D245" s="221">
        <v>0</v>
      </c>
      <c r="E245" s="220">
        <f t="shared" si="20"/>
        <v>62</v>
      </c>
      <c r="F245" s="227">
        <v>0</v>
      </c>
      <c r="G245" s="227">
        <v>62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0</v>
      </c>
      <c r="D246" s="221">
        <v>0</v>
      </c>
      <c r="E246" s="220">
        <f t="shared" si="20"/>
        <v>0</v>
      </c>
      <c r="F246" s="227">
        <v>0</v>
      </c>
      <c r="G246" s="227">
        <v>0</v>
      </c>
      <c r="H246" s="227">
        <v>0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31</v>
      </c>
      <c r="D247" s="221">
        <v>0</v>
      </c>
      <c r="E247" s="220">
        <f t="shared" si="20"/>
        <v>31</v>
      </c>
      <c r="F247" s="227">
        <v>0</v>
      </c>
      <c r="G247" s="227">
        <v>0</v>
      </c>
      <c r="H247" s="227">
        <v>27</v>
      </c>
      <c r="I247" s="227">
        <v>4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1241</v>
      </c>
      <c r="D249" s="219">
        <f>SUM(D250:D251)</f>
        <v>0</v>
      </c>
      <c r="E249" s="220">
        <f t="shared" si="20"/>
        <v>1241</v>
      </c>
      <c r="F249" s="220">
        <f>SUM(F250:F251)</f>
        <v>16</v>
      </c>
      <c r="G249" s="220">
        <f t="shared" ref="G249:I249" si="22">SUM(G250:G251)</f>
        <v>56</v>
      </c>
      <c r="H249" s="220">
        <f t="shared" si="22"/>
        <v>966</v>
      </c>
      <c r="I249" s="220">
        <f t="shared" si="22"/>
        <v>203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640</v>
      </c>
      <c r="D250" s="221">
        <v>0</v>
      </c>
      <c r="E250" s="220">
        <f t="shared" si="20"/>
        <v>640</v>
      </c>
      <c r="F250" s="235">
        <v>0</v>
      </c>
      <c r="G250" s="235">
        <v>23</v>
      </c>
      <c r="H250" s="235">
        <v>517</v>
      </c>
      <c r="I250" s="235">
        <v>100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601</v>
      </c>
      <c r="D251" s="221">
        <v>0</v>
      </c>
      <c r="E251" s="220">
        <f t="shared" si="20"/>
        <v>601</v>
      </c>
      <c r="F251" s="235">
        <v>16</v>
      </c>
      <c r="G251" s="235">
        <v>33</v>
      </c>
      <c r="H251" s="235">
        <v>449</v>
      </c>
      <c r="I251" s="235">
        <v>103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2024-05-24T09:07:01Z</dcterms:modified>
</cp:coreProperties>
</file>