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2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세부내역!$A$4:$K$102</definedName>
    <definedName name="_xlnm.Print_Area" localSheetId="1">세부내역!$A$1:$K$126</definedName>
    <definedName name="_xlnm.Print_Area" localSheetId="0">'총괄표 '!$A$1:$F$29</definedName>
    <definedName name="_xlnm.Print_Titles" localSheetId="1">세부내역!$4:$5</definedName>
  </definedNames>
  <calcPr calcId="162913"/>
</workbook>
</file>

<file path=xl/calcChain.xml><?xml version="1.0" encoding="utf-8"?>
<calcChain xmlns="http://schemas.openxmlformats.org/spreadsheetml/2006/main">
  <c r="E9" i="1" l="1"/>
  <c r="I33" i="2" l="1"/>
  <c r="H33" i="2"/>
  <c r="G33" i="2"/>
  <c r="F32" i="2"/>
  <c r="F31" i="2"/>
  <c r="F30" i="2"/>
  <c r="F29" i="2"/>
  <c r="F28" i="2"/>
  <c r="F27" i="2"/>
  <c r="F33" i="2" l="1"/>
  <c r="G40" i="2"/>
  <c r="F57" i="2"/>
  <c r="I67" i="2" l="1"/>
  <c r="H67" i="2"/>
  <c r="G67" i="2"/>
  <c r="F66" i="2"/>
  <c r="F65" i="2"/>
  <c r="F64" i="2"/>
  <c r="F67" i="2" l="1"/>
  <c r="I125" i="2"/>
  <c r="I126" i="2" s="1"/>
  <c r="H125" i="2"/>
  <c r="H126" i="2" s="1"/>
  <c r="G125" i="2"/>
  <c r="G126" i="2" s="1"/>
  <c r="F124" i="2"/>
  <c r="F123" i="2"/>
  <c r="F122" i="2"/>
  <c r="F121" i="2"/>
  <c r="F120" i="2"/>
  <c r="F119" i="2"/>
  <c r="I115" i="2"/>
  <c r="H115" i="2"/>
  <c r="G115" i="2"/>
  <c r="F114" i="2"/>
  <c r="F113" i="2"/>
  <c r="I117" i="2"/>
  <c r="H117" i="2"/>
  <c r="G117" i="2"/>
  <c r="F116" i="2"/>
  <c r="I106" i="2"/>
  <c r="H106" i="2"/>
  <c r="G106" i="2"/>
  <c r="F105" i="2"/>
  <c r="F104" i="2"/>
  <c r="F103" i="2"/>
  <c r="I111" i="2"/>
  <c r="H111" i="2"/>
  <c r="G111" i="2"/>
  <c r="F110" i="2"/>
  <c r="F109" i="2"/>
  <c r="F108" i="2"/>
  <c r="F107" i="2"/>
  <c r="I97" i="2"/>
  <c r="H97" i="2"/>
  <c r="G97" i="2"/>
  <c r="F96" i="2"/>
  <c r="F95" i="2"/>
  <c r="F94" i="2"/>
  <c r="I101" i="2"/>
  <c r="H101" i="2"/>
  <c r="G101" i="2"/>
  <c r="F100" i="2"/>
  <c r="F99" i="2"/>
  <c r="F98" i="2"/>
  <c r="I93" i="2"/>
  <c r="H93" i="2"/>
  <c r="G93" i="2"/>
  <c r="F92" i="2"/>
  <c r="F91" i="2"/>
  <c r="F90" i="2"/>
  <c r="I88" i="2"/>
  <c r="I89" i="2" s="1"/>
  <c r="H88" i="2"/>
  <c r="H89" i="2" s="1"/>
  <c r="G88" i="2"/>
  <c r="G89" i="2" s="1"/>
  <c r="F87" i="2"/>
  <c r="F86" i="2"/>
  <c r="I84" i="2"/>
  <c r="I85" i="2" s="1"/>
  <c r="H84" i="2"/>
  <c r="H85" i="2" s="1"/>
  <c r="G84" i="2"/>
  <c r="G85" i="2" s="1"/>
  <c r="F83" i="2"/>
  <c r="F82" i="2"/>
  <c r="I80" i="2"/>
  <c r="H80" i="2"/>
  <c r="G80" i="2"/>
  <c r="F79" i="2"/>
  <c r="I78" i="2"/>
  <c r="I81" i="2" s="1"/>
  <c r="H78" i="2"/>
  <c r="H81" i="2" s="1"/>
  <c r="G78" i="2"/>
  <c r="G81" i="2" s="1"/>
  <c r="F77" i="2"/>
  <c r="I63" i="2"/>
  <c r="H63" i="2"/>
  <c r="G63" i="2"/>
  <c r="F62" i="2"/>
  <c r="I75" i="2"/>
  <c r="H75" i="2"/>
  <c r="G75" i="2"/>
  <c r="F74" i="2"/>
  <c r="F73" i="2"/>
  <c r="F72" i="2"/>
  <c r="F71" i="2"/>
  <c r="I70" i="2"/>
  <c r="H70" i="2"/>
  <c r="G70" i="2"/>
  <c r="F69" i="2"/>
  <c r="F68" i="2"/>
  <c r="I11" i="2"/>
  <c r="H11" i="2"/>
  <c r="G11" i="2"/>
  <c r="F10" i="2"/>
  <c r="F9" i="2"/>
  <c r="F8" i="2"/>
  <c r="F7" i="2"/>
  <c r="I20" i="2"/>
  <c r="H20" i="2"/>
  <c r="G20" i="2"/>
  <c r="F19" i="2"/>
  <c r="F18" i="2"/>
  <c r="F17" i="2"/>
  <c r="F16" i="2"/>
  <c r="I102" i="2" l="1"/>
  <c r="G102" i="2"/>
  <c r="H102" i="2"/>
  <c r="I76" i="2"/>
  <c r="G76" i="2"/>
  <c r="H76" i="2"/>
  <c r="G112" i="2"/>
  <c r="H112" i="2"/>
  <c r="I112" i="2"/>
  <c r="G118" i="2"/>
  <c r="H118" i="2"/>
  <c r="I118" i="2"/>
  <c r="F84" i="2"/>
  <c r="F85" i="2" s="1"/>
  <c r="F117" i="2"/>
  <c r="F78" i="2"/>
  <c r="F88" i="2"/>
  <c r="F89" i="2" s="1"/>
  <c r="F106" i="2"/>
  <c r="F111" i="2"/>
  <c r="F115" i="2"/>
  <c r="F125" i="2"/>
  <c r="F126" i="2" s="1"/>
  <c r="F101" i="2"/>
  <c r="F93" i="2"/>
  <c r="F70" i="2"/>
  <c r="F97" i="2"/>
  <c r="F75" i="2"/>
  <c r="F63" i="2"/>
  <c r="F80" i="2"/>
  <c r="F20" i="2"/>
  <c r="F11" i="2"/>
  <c r="C13" i="1"/>
  <c r="D13" i="1"/>
  <c r="E13" i="1"/>
  <c r="F13" i="1"/>
  <c r="C8" i="1"/>
  <c r="D8" i="1"/>
  <c r="E8" i="1"/>
  <c r="F8" i="1"/>
  <c r="F102" i="2" l="1"/>
  <c r="F81" i="2"/>
  <c r="F76" i="2"/>
  <c r="F112" i="2"/>
  <c r="F118" i="2"/>
  <c r="G15" i="2"/>
  <c r="G21" i="2" s="1"/>
  <c r="H15" i="2"/>
  <c r="H21" i="2" s="1"/>
  <c r="I15" i="2"/>
  <c r="I21" i="2" s="1"/>
  <c r="I38" i="2"/>
  <c r="F14" i="2" l="1"/>
  <c r="F13" i="2"/>
  <c r="F12" i="2"/>
  <c r="I60" i="2"/>
  <c r="I61" i="2" s="1"/>
  <c r="F56" i="2"/>
  <c r="F55" i="2"/>
  <c r="I25" i="2"/>
  <c r="I26" i="2" s="1"/>
  <c r="H25" i="2"/>
  <c r="H26" i="2" s="1"/>
  <c r="F24" i="2"/>
  <c r="F23" i="2"/>
  <c r="F22" i="2"/>
  <c r="I48" i="2"/>
  <c r="H48" i="2"/>
  <c r="G48" i="2"/>
  <c r="F47" i="2"/>
  <c r="I46" i="2"/>
  <c r="H46" i="2"/>
  <c r="G46" i="2"/>
  <c r="F45" i="2"/>
  <c r="F44" i="2"/>
  <c r="I43" i="2"/>
  <c r="H43" i="2"/>
  <c r="G43" i="2"/>
  <c r="F42" i="2"/>
  <c r="F41" i="2"/>
  <c r="F40" i="2"/>
  <c r="F39" i="2"/>
  <c r="F36" i="2"/>
  <c r="F35" i="2"/>
  <c r="F34" i="2"/>
  <c r="I52" i="2"/>
  <c r="H52" i="2"/>
  <c r="G52" i="2"/>
  <c r="F51" i="2"/>
  <c r="F50" i="2"/>
  <c r="F49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I53" i="2" l="1"/>
  <c r="I6" i="2" s="1"/>
  <c r="B13" i="1"/>
  <c r="D6" i="1"/>
  <c r="C6" i="1"/>
  <c r="B8" i="1"/>
  <c r="F54" i="2"/>
  <c r="F58" i="2"/>
  <c r="H38" i="2"/>
  <c r="H53" i="2" s="1"/>
  <c r="H6" i="2" s="1"/>
  <c r="F37" i="2"/>
  <c r="G38" i="2"/>
  <c r="G53" i="2" s="1"/>
  <c r="F48" i="2"/>
  <c r="G25" i="2"/>
  <c r="G26" i="2" s="1"/>
  <c r="G60" i="2"/>
  <c r="G61" i="2" s="1"/>
  <c r="F59" i="2"/>
  <c r="H60" i="2"/>
  <c r="H61" i="2" s="1"/>
  <c r="F52" i="2"/>
  <c r="F43" i="2"/>
  <c r="F25" i="2"/>
  <c r="F26" i="2" s="1"/>
  <c r="F15" i="2"/>
  <c r="F21" i="2" s="1"/>
  <c r="F46" i="2"/>
  <c r="G6" i="2" l="1"/>
  <c r="B6" i="1"/>
  <c r="F38" i="2"/>
  <c r="F53" i="2" s="1"/>
  <c r="F6" i="2" s="1"/>
  <c r="F60" i="2"/>
  <c r="F61" i="2" s="1"/>
</calcChain>
</file>

<file path=xl/sharedStrings.xml><?xml version="1.0" encoding="utf-8"?>
<sst xmlns="http://schemas.openxmlformats.org/spreadsheetml/2006/main" count="206" uniqueCount="146">
  <si>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</si>
  <si>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</si>
  <si>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</si>
  <si>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</si>
  <si>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</si>
  <si>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</si>
  <si>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</si>
  <si>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</si>
  <si>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</si>
  <si>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</si>
  <si>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</si>
  <si>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</si>
  <si>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</si>
  <si>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</si>
  <si>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</si>
  <si>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</si>
  <si>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</si>
  <si>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</si>
  <si>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</si>
  <si>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</si>
  <si>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</si>
  <si>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</si>
  <si>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</si>
  <si>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</si>
  <si>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</si>
  <si>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</si>
  <si>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</si>
  <si>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</si>
  <si>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</si>
  <si>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</si>
  <si>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</si>
  <si>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</si>
  <si>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</si>
  <si>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</si>
  <si>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</si>
  <si>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</si>
  <si>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</si>
  <si>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</si>
  <si>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</si>
  <si>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</si>
  <si>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</si>
  <si>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</si>
  <si>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8" type="noConversion"/>
  </si>
  <si>
    <t>울산</t>
    <phoneticPr fontId="28" type="noConversion"/>
  </si>
  <si>
    <t>세종</t>
    <phoneticPr fontId="28" type="noConversion"/>
  </si>
  <si>
    <t>강원</t>
    <phoneticPr fontId="28" type="noConversion"/>
  </si>
  <si>
    <t>11월 분양계획 세부내역</t>
    <phoneticPr fontId="28" type="noConversion"/>
  </si>
  <si>
    <t>11월 분양계획(총괄표)</t>
    <phoneticPr fontId="28" type="noConversion"/>
  </si>
  <si>
    <t>HDC아이앤콘스㈜</t>
    <phoneticPr fontId="28" type="noConversion"/>
  </si>
  <si>
    <t>단순
도급</t>
    <phoneticPr fontId="28" type="noConversion"/>
  </si>
  <si>
    <t>영주시 휴천동 산1-1
[영주 휴천지구 공동주택]</t>
    <phoneticPr fontId="28" type="noConversion"/>
  </si>
  <si>
    <t>031-785-1897</t>
    <phoneticPr fontId="28" type="noConversion"/>
  </si>
  <si>
    <t>㈜KCC건설</t>
    <phoneticPr fontId="28" type="noConversion"/>
  </si>
  <si>
    <t>단순
도급</t>
    <phoneticPr fontId="28" type="noConversion"/>
  </si>
  <si>
    <t>02-513-5588</t>
    <phoneticPr fontId="28" type="noConversion"/>
  </si>
  <si>
    <t>서구 용문동 594-6
[대전 에테르 스위첸]</t>
    <phoneticPr fontId="28" type="noConversion"/>
  </si>
  <si>
    <t>계룡건설산업㈜</t>
    <phoneticPr fontId="28" type="noConversion"/>
  </si>
  <si>
    <t>단순
도급</t>
    <phoneticPr fontId="28" type="noConversion"/>
  </si>
  <si>
    <t>070-4470-7581</t>
    <phoneticPr fontId="28" type="noConversion"/>
  </si>
  <si>
    <t>유성구 원신흥동 170-4
[도안 트리풀시티 엘리프]</t>
    <phoneticPr fontId="28" type="noConversion"/>
  </si>
  <si>
    <t>계룡건설산업㈜</t>
    <phoneticPr fontId="28" type="noConversion"/>
  </si>
  <si>
    <t>제주시 애월읍 애월리 456
[엘리프 제주 애월]</t>
    <phoneticPr fontId="28" type="noConversion"/>
  </si>
  <si>
    <t>070-4470-7628</t>
    <phoneticPr fontId="28" type="noConversion"/>
  </si>
  <si>
    <t>금호건설㈜</t>
    <phoneticPr fontId="28" type="noConversion"/>
  </si>
  <si>
    <t>자체
분양</t>
    <phoneticPr fontId="28" type="noConversion"/>
  </si>
  <si>
    <t>화성동탄2신도시 A106, 107BL
[어울림 파밀리에. 데시앙 숨마]</t>
    <phoneticPr fontId="28" type="noConversion"/>
  </si>
  <si>
    <t>02-6303-0646</t>
    <phoneticPr fontId="28" type="noConversion"/>
  </si>
  <si>
    <t>함양군 함양읍 백연리 134
[함양 금호어울림]</t>
    <phoneticPr fontId="28" type="noConversion"/>
  </si>
  <si>
    <t>단순
도급</t>
    <phoneticPr fontId="28" type="noConversion"/>
  </si>
  <si>
    <t>남구 신정동 1136-3
[e편한세상 신정 스카이하임]</t>
    <phoneticPr fontId="28" type="noConversion"/>
  </si>
  <si>
    <t>-</t>
    <phoneticPr fontId="28" type="noConversion"/>
  </si>
  <si>
    <t>DLE&amp;C㈜</t>
    <phoneticPr fontId="28" type="noConversion"/>
  </si>
  <si>
    <t>DLE&amp;C㈜</t>
    <phoneticPr fontId="28" type="noConversion"/>
  </si>
  <si>
    <t>남구 야음동 828-9
[e편한세상 번영로 리더스포레]</t>
    <phoneticPr fontId="28" type="noConversion"/>
  </si>
  <si>
    <t>-</t>
    <phoneticPr fontId="28" type="noConversion"/>
  </si>
  <si>
    <t>임대</t>
    <phoneticPr fontId="28" type="noConversion"/>
  </si>
  <si>
    <t>천안시 동남구 원성동 429-133
[e편한세상 천안역]</t>
    <phoneticPr fontId="28" type="noConversion"/>
  </si>
  <si>
    <t>-</t>
    <phoneticPr fontId="28" type="noConversion"/>
  </si>
  <si>
    <t>우미건설㈜</t>
    <phoneticPr fontId="28" type="noConversion"/>
  </si>
  <si>
    <t>재개발</t>
    <phoneticPr fontId="28" type="noConversion"/>
  </si>
  <si>
    <t>김포시 북변동 329-2
[미정]</t>
    <phoneticPr fontId="28" type="noConversion"/>
  </si>
  <si>
    <t>02-6914-1451</t>
    <phoneticPr fontId="28" type="noConversion"/>
  </si>
  <si>
    <t>우미건설㈜</t>
    <phoneticPr fontId="28" type="noConversion"/>
  </si>
  <si>
    <t>강서구 부산에코델타 27BL
[미정]</t>
    <phoneticPr fontId="28" type="noConversion"/>
  </si>
  <si>
    <t>02-6914-1451</t>
    <phoneticPr fontId="28" type="noConversion"/>
  </si>
  <si>
    <t>공동사업
총 886세대</t>
    <phoneticPr fontId="28" type="noConversion"/>
  </si>
  <si>
    <t>이수건설㈜</t>
    <phoneticPr fontId="28" type="noConversion"/>
  </si>
  <si>
    <t>부천시 여월동 9-28,29
[브라운스톤 여월]</t>
    <phoneticPr fontId="28" type="noConversion"/>
  </si>
  <si>
    <t>02-590-6538</t>
    <phoneticPr fontId="28" type="noConversion"/>
  </si>
  <si>
    <t>공동사업
총 1,256세대</t>
    <phoneticPr fontId="28" type="noConversion"/>
  </si>
  <si>
    <t xml:space="preserve">㈜태영건설
금호건설㈜
신동아건설㈜
</t>
    <phoneticPr fontId="28" type="noConversion"/>
  </si>
  <si>
    <t>HLD&amp;I한라㈜</t>
    <phoneticPr fontId="28" type="noConversion"/>
  </si>
  <si>
    <t>양주시 회정동 194-1
[양주덕정역한라 비발디 퍼스티어]</t>
    <phoneticPr fontId="28" type="noConversion"/>
  </si>
  <si>
    <t>02-3434-5796</t>
    <phoneticPr fontId="28" type="noConversion"/>
  </si>
  <si>
    <t>한신공영㈜</t>
    <phoneticPr fontId="28" type="noConversion"/>
  </si>
  <si>
    <t>재건축</t>
    <phoneticPr fontId="28" type="noConversion"/>
  </si>
  <si>
    <t>조치원읍 교리 26-2,3,6번지 일원
[조치원 한신더휴]</t>
    <phoneticPr fontId="28" type="noConversion"/>
  </si>
  <si>
    <t>02-3393-3345</t>
    <phoneticPr fontId="28" type="noConversion"/>
  </si>
  <si>
    <t>현대건설㈜</t>
    <phoneticPr fontId="28" type="noConversion"/>
  </si>
  <si>
    <t>1533-6963</t>
    <phoneticPr fontId="28" type="noConversion"/>
  </si>
  <si>
    <t>중구 선화동 85
[힐스테이트 선화 더와이즈]</t>
    <phoneticPr fontId="28" type="noConversion"/>
  </si>
  <si>
    <t>현대건설㈜</t>
    <phoneticPr fontId="28" type="noConversion"/>
  </si>
  <si>
    <t>은평구 증산동 223-15
[힐스테이트 DMC역]</t>
    <phoneticPr fontId="28" type="noConversion"/>
  </si>
  <si>
    <t>현대건설㈜</t>
    <phoneticPr fontId="28" type="noConversion"/>
  </si>
  <si>
    <t>천안시 서북구 성정동 209-1
[힐스테이트 천안역 스카이움]</t>
    <phoneticPr fontId="28" type="noConversion"/>
  </si>
  <si>
    <t>단순
도급</t>
    <phoneticPr fontId="28" type="noConversion"/>
  </si>
  <si>
    <t>남동구 간석동 900-138
[힐스테이트 인천시청역]</t>
    <phoneticPr fontId="28" type="noConversion"/>
  </si>
  <si>
    <t>DL건설㈜</t>
    <phoneticPr fontId="28" type="noConversion"/>
  </si>
  <si>
    <t>용인시 수지구 죽전동 산27-1
[e편한세상 죽전 프리미어포레]</t>
    <phoneticPr fontId="28" type="noConversion"/>
  </si>
  <si>
    <t>-</t>
    <phoneticPr fontId="28" type="noConversion"/>
  </si>
  <si>
    <t>동구 삼성동 112-1
[e편한세상 대전]</t>
    <phoneticPr fontId="28" type="noConversion"/>
  </si>
  <si>
    <t>-</t>
    <phoneticPr fontId="28" type="noConversion"/>
  </si>
  <si>
    <t>재개발</t>
    <phoneticPr fontId="28" type="noConversion"/>
  </si>
  <si>
    <t>중랑구 중화동 331-64
[리버센 SK VIEW 롯데캐슬]</t>
    <phoneticPr fontId="28" type="noConversion"/>
  </si>
  <si>
    <t>롯데건설㈜</t>
    <phoneticPr fontId="28" type="noConversion"/>
  </si>
  <si>
    <t>롯데건설㈜</t>
    <phoneticPr fontId="28" type="noConversion"/>
  </si>
  <si>
    <t>롯데건설㈜</t>
    <phoneticPr fontId="28" type="noConversion"/>
  </si>
  <si>
    <t>재개발</t>
    <phoneticPr fontId="28" type="noConversion"/>
  </si>
  <si>
    <t>구리시 인찬동 289-29
[구리역 롯데캐슬 시그니처]</t>
    <phoneticPr fontId="28" type="noConversion"/>
  </si>
  <si>
    <t>-</t>
    <phoneticPr fontId="28" type="noConversion"/>
  </si>
  <si>
    <t>롯데건설㈜</t>
    <phoneticPr fontId="28" type="noConversion"/>
  </si>
  <si>
    <t>단순
도급</t>
    <phoneticPr fontId="28" type="noConversion"/>
  </si>
  <si>
    <t>원주시 반곡동 1507-1
[원주 롯데캐슬 시그니처]</t>
    <phoneticPr fontId="28" type="noConversion"/>
  </si>
  <si>
    <t>-</t>
    <phoneticPr fontId="28" type="noConversion"/>
  </si>
  <si>
    <t>-</t>
    <phoneticPr fontId="28" type="noConversion"/>
  </si>
  <si>
    <t>창원시 의창구 사화동 670-1,670-2
[창원 롯데캐슬 포레스트]</t>
    <phoneticPr fontId="28" type="noConversion"/>
  </si>
  <si>
    <t>현대엔지니어링㈜</t>
    <phoneticPr fontId="28" type="noConversion"/>
  </si>
  <si>
    <t>조합</t>
    <phoneticPr fontId="28" type="noConversion"/>
  </si>
  <si>
    <t>동작구 상도동 373-1
[힐스테이트 장승배기역]</t>
    <phoneticPr fontId="28" type="noConversion"/>
  </si>
  <si>
    <t>02-813-1997</t>
    <phoneticPr fontId="28" type="noConversion"/>
  </si>
  <si>
    <t>-</t>
    <phoneticPr fontId="28" type="noConversion"/>
  </si>
  <si>
    <t>아산시 온천동 300-28
[힐스테이트 아산 센트럴]</t>
    <phoneticPr fontId="28" type="noConversion"/>
  </si>
  <si>
    <t>1899-0720</t>
    <phoneticPr fontId="28" type="noConversion"/>
  </si>
  <si>
    <t>단순
도급</t>
    <phoneticPr fontId="28" type="noConversion"/>
  </si>
  <si>
    <t>포항시 남구 대잠동 871
[힐스테이트 더샵 상생공원]</t>
    <phoneticPr fontId="28" type="noConversion"/>
  </si>
  <si>
    <t>1644-0620</t>
    <phoneticPr fontId="28" type="noConversion"/>
  </si>
  <si>
    <t>공동사업
총 2,667세대</t>
    <phoneticPr fontId="28" type="noConversion"/>
  </si>
  <si>
    <t>현대엔지니어링㈜
㈜포스코건설</t>
    <phoneticPr fontId="28" type="noConversion"/>
  </si>
  <si>
    <t>경기</t>
    <phoneticPr fontId="28" type="noConversion"/>
  </si>
  <si>
    <t>경남</t>
    <phoneticPr fontId="28" type="noConversion"/>
  </si>
  <si>
    <t>경북</t>
    <phoneticPr fontId="28" type="noConversion"/>
  </si>
  <si>
    <t>대전</t>
    <phoneticPr fontId="28" type="noConversion"/>
  </si>
  <si>
    <t>부산</t>
    <phoneticPr fontId="28" type="noConversion"/>
  </si>
  <si>
    <t>서울</t>
    <phoneticPr fontId="28" type="noConversion"/>
  </si>
  <si>
    <t>제주</t>
    <phoneticPr fontId="28" type="noConversion"/>
  </si>
  <si>
    <t>충남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</si>
</sst>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7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7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7" fillId="0" borderId="0"/>
  </cellStyleXfs>
  <cellXfs count="123">
    <xf numFmtId="0" fontId="0" fillId="0" borderId="0" xfId="0" applyNumberFormat="1">
      <alignment vertical="center"/>
    </xf>
    <xf numFmtId="0" fontId="27" fillId="0" borderId="0" xfId="43" applyNumberFormat="1"/>
    <xf numFmtId="0" fontId="27" fillId="0" borderId="0" xfId="43" applyNumberFormat="1" applyAlignment="1">
      <alignment vertical="center"/>
    </xf>
    <xf numFmtId="177" fontId="27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7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179" fontId="30" fillId="0" borderId="23" xfId="43" applyNumberFormat="1" applyFont="1" applyFill="1" applyBorder="1" applyAlignment="1">
      <alignment horizontal="center" vertical="center" wrapText="1"/>
    </xf>
    <xf numFmtId="41" fontId="30" fillId="0" borderId="26" xfId="43" applyNumberFormat="1" applyFont="1" applyFill="1" applyBorder="1" applyAlignment="1">
      <alignment horizontal="center" vertical="center"/>
    </xf>
    <xf numFmtId="41" fontId="30" fillId="0" borderId="27" xfId="43" applyNumberFormat="1" applyFont="1" applyFill="1" applyBorder="1" applyAlignment="1">
      <alignment horizontal="center" vertical="center"/>
    </xf>
    <xf numFmtId="0" fontId="32" fillId="0" borderId="0" xfId="43" applyFont="1" applyAlignment="1"/>
    <xf numFmtId="180" fontId="30" fillId="0" borderId="27" xfId="43" applyNumberFormat="1" applyFont="1" applyFill="1" applyBorder="1" applyAlignment="1">
      <alignment horizontal="center" vertical="center" wrapText="1"/>
    </xf>
    <xf numFmtId="176" fontId="30" fillId="26" borderId="27" xfId="43" applyNumberFormat="1" applyFont="1" applyFill="1" applyBorder="1" applyAlignment="1">
      <alignment horizontal="center" vertical="center"/>
    </xf>
    <xf numFmtId="41" fontId="29" fillId="26" borderId="26" xfId="43" applyNumberFormat="1" applyFont="1" applyFill="1" applyBorder="1" applyAlignment="1">
      <alignment horizontal="center" vertical="center"/>
    </xf>
    <xf numFmtId="0" fontId="29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3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3" fillId="0" borderId="13" xfId="43" applyNumberFormat="1" applyFont="1" applyBorder="1" applyAlignment="1"/>
    <xf numFmtId="0" fontId="22" fillId="0" borderId="24" xfId="43" applyNumberFormat="1" applyFont="1" applyFill="1" applyBorder="1" applyAlignment="1">
      <alignment vertical="top"/>
    </xf>
    <xf numFmtId="0" fontId="22" fillId="0" borderId="25" xfId="43" applyNumberFormat="1" applyFont="1" applyFill="1" applyBorder="1" applyAlignment="1">
      <alignment vertical="top"/>
    </xf>
    <xf numFmtId="0" fontId="22" fillId="0" borderId="26" xfId="43" applyNumberFormat="1" applyFont="1" applyFill="1" applyBorder="1" applyAlignment="1">
      <alignment vertical="top"/>
    </xf>
    <xf numFmtId="0" fontId="23" fillId="0" borderId="0" xfId="43" applyNumberFormat="1" applyFont="1" applyAlignment="1">
      <alignment horizontal="center" vertical="center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29" fillId="0" borderId="24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top"/>
    </xf>
    <xf numFmtId="0" fontId="29" fillId="0" borderId="26" xfId="43" applyFont="1" applyFill="1" applyBorder="1" applyAlignment="1">
      <alignment horizontal="center" vertical="top"/>
    </xf>
    <xf numFmtId="0" fontId="29" fillId="26" borderId="21" xfId="43" applyFont="1" applyFill="1" applyBorder="1" applyAlignment="1">
      <alignment horizontal="center" vertical="center"/>
    </xf>
    <xf numFmtId="0" fontId="29" fillId="26" borderId="22" xfId="43" applyFont="1" applyFill="1" applyBorder="1" applyAlignment="1">
      <alignment horizontal="center" vertical="center"/>
    </xf>
    <xf numFmtId="0" fontId="29" fillId="26" borderId="23" xfId="43" applyFont="1" applyFill="1" applyBorder="1" applyAlignment="1">
      <alignment horizontal="center" vertical="center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2" fillId="0" borderId="19" xfId="43" applyNumberFormat="1" applyFont="1" applyFill="1" applyBorder="1" applyAlignment="1">
      <alignment horizontal="center" vertical="center" wrapText="1"/>
    </xf>
    <xf numFmtId="0" fontId="22" fillId="0" borderId="20" xfId="43" applyNumberFormat="1" applyFont="1" applyFill="1" applyBorder="1" applyAlignment="1">
      <alignment horizontal="center" vertical="center" wrapText="1"/>
    </xf>
    <xf numFmtId="0" fontId="22" fillId="0" borderId="11" xfId="43" applyNumberFormat="1" applyFont="1" applyFill="1" applyBorder="1" applyAlignment="1">
      <alignment horizontal="center" vertical="center" wrapText="1"/>
    </xf>
    <xf numFmtId="0" fontId="30" fillId="0" borderId="25" xfId="43" applyFont="1" applyFill="1" applyBorder="1" applyAlignment="1">
      <alignment horizontal="center" vertical="center" wrapText="1"/>
    </xf>
    <xf numFmtId="0" fontId="30" fillId="0" borderId="26" xfId="43" applyFont="1" applyFill="1" applyBorder="1" applyAlignment="1">
      <alignment horizontal="center" vertical="center" wrapText="1"/>
    </xf>
    <xf numFmtId="0" fontId="29" fillId="0" borderId="24" xfId="43" applyFont="1" applyFill="1" applyBorder="1" applyAlignment="1">
      <alignment horizontal="center" vertical="center" wrapText="1"/>
    </xf>
    <xf numFmtId="0" fontId="29" fillId="0" borderId="25" xfId="43" applyFont="1" applyFill="1" applyBorder="1" applyAlignment="1">
      <alignment horizontal="center" vertical="center" wrapText="1"/>
    </xf>
    <xf numFmtId="0" fontId="29" fillId="0" borderId="26" xfId="43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30" fillId="0" borderId="24" xfId="43" applyFont="1" applyFill="1" applyBorder="1" applyAlignment="1">
      <alignment horizontal="center" vertical="center" wrapText="1"/>
    </xf>
    <xf numFmtId="0" fontId="31" fillId="0" borderId="24" xfId="43" applyFont="1" applyFill="1" applyBorder="1" applyAlignment="1">
      <alignment horizontal="center" vertical="center" wrapText="1" shrinkToFit="1"/>
    </xf>
    <xf numFmtId="0" fontId="31" fillId="0" borderId="26" xfId="43" applyFont="1" applyFill="1" applyBorder="1" applyAlignment="1">
      <alignment horizontal="center" vertical="center" wrapText="1" shrinkToFit="1"/>
    </xf>
    <xf numFmtId="0" fontId="31" fillId="0" borderId="25" xfId="43" applyFont="1" applyFill="1" applyBorder="1" applyAlignment="1">
      <alignment horizontal="center" vertical="center" wrapText="1" shrinkToFit="1"/>
    </xf>
    <xf numFmtId="0" fontId="26" fillId="0" borderId="19" xfId="43" applyNumberFormat="1" applyFont="1" applyFill="1" applyBorder="1" applyAlignment="1">
      <alignment horizontal="center" vertical="center" wrapText="1" shrinkToFit="1"/>
    </xf>
    <xf numFmtId="0" fontId="26" fillId="0" borderId="11" xfId="43" applyNumberFormat="1" applyFont="1" applyFill="1" applyBorder="1" applyAlignment="1">
      <alignment horizontal="center" vertical="center" wrapText="1" shrinkToFit="1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115" zoomScaleNormal="115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69" t="s">
        <v>47</v>
      </c>
      <c r="B1" s="69"/>
      <c r="C1" s="69"/>
      <c r="D1" s="69"/>
      <c r="E1" s="69"/>
      <c r="F1" s="69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20019</v>
      </c>
      <c r="C6" s="24">
        <f t="shared" ref="C6:F6" si="0">SUM(C8,C13)</f>
        <v>3684</v>
      </c>
      <c r="D6" s="24">
        <f t="shared" si="0"/>
        <v>1579</v>
      </c>
      <c r="E6" s="24">
        <f t="shared" si="0"/>
        <v>4061</v>
      </c>
      <c r="F6" s="24">
        <f t="shared" si="0"/>
        <v>10695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6866</v>
      </c>
      <c r="C8" s="41">
        <f t="shared" ref="C8:F8" si="1">SUM(C9:C11)</f>
        <v>1017</v>
      </c>
      <c r="D8" s="41">
        <f t="shared" si="1"/>
        <v>0</v>
      </c>
      <c r="E8" s="41">
        <f t="shared" si="1"/>
        <v>3805</v>
      </c>
      <c r="F8" s="41">
        <f t="shared" si="1"/>
        <v>2044</v>
      </c>
      <c r="G8" s="3"/>
    </row>
    <row r="9" spans="1:7" s="2" customFormat="1" ht="30.75" customHeight="1" x14ac:dyDescent="0.15">
      <c r="A9" s="19" t="s">
        <v>27</v>
      </c>
      <c r="B9" s="36">
        <f>SUM(C9:F9)</f>
        <v>1724</v>
      </c>
      <c r="C9" s="37">
        <v>0</v>
      </c>
      <c r="D9" s="37">
        <v>0</v>
      </c>
      <c r="E9" s="38">
        <f>1055+370</f>
        <v>1425</v>
      </c>
      <c r="F9" s="37">
        <v>299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746</v>
      </c>
      <c r="C10" s="37">
        <v>0</v>
      </c>
      <c r="D10" s="37">
        <v>0</v>
      </c>
      <c r="E10" s="39">
        <v>0</v>
      </c>
      <c r="F10" s="37">
        <v>746</v>
      </c>
    </row>
    <row r="11" spans="1:7" s="2" customFormat="1" ht="30.75" customHeight="1" x14ac:dyDescent="0.15">
      <c r="A11" s="20" t="s">
        <v>25</v>
      </c>
      <c r="B11" s="36">
        <f t="shared" si="2"/>
        <v>4396</v>
      </c>
      <c r="C11" s="37">
        <v>1017</v>
      </c>
      <c r="D11" s="40">
        <v>0</v>
      </c>
      <c r="E11" s="39">
        <v>2380</v>
      </c>
      <c r="F11" s="40">
        <v>999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13153</v>
      </c>
      <c r="C13" s="41">
        <f t="shared" ref="C13:F13" si="3">SUM(C14:C27)</f>
        <v>2667</v>
      </c>
      <c r="D13" s="41">
        <f t="shared" si="3"/>
        <v>1579</v>
      </c>
      <c r="E13" s="41">
        <f t="shared" si="3"/>
        <v>256</v>
      </c>
      <c r="F13" s="41">
        <f t="shared" si="3"/>
        <v>8651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178</v>
      </c>
      <c r="C14" s="37">
        <v>0</v>
      </c>
      <c r="D14" s="37">
        <v>0</v>
      </c>
      <c r="E14" s="37">
        <v>0</v>
      </c>
      <c r="F14" s="37">
        <v>178</v>
      </c>
    </row>
    <row r="15" spans="1:7" s="2" customFormat="1" ht="30.75" customHeight="1" x14ac:dyDescent="0.15">
      <c r="A15" s="20" t="s">
        <v>23</v>
      </c>
      <c r="B15" s="36">
        <f t="shared" si="2"/>
        <v>0</v>
      </c>
      <c r="C15" s="37">
        <v>0</v>
      </c>
      <c r="D15" s="37">
        <v>0</v>
      </c>
      <c r="E15" s="37">
        <v>0</v>
      </c>
      <c r="F15" s="37">
        <v>0</v>
      </c>
    </row>
    <row r="16" spans="1:7" s="2" customFormat="1" ht="30.75" customHeight="1" x14ac:dyDescent="0.15">
      <c r="A16" s="20" t="s">
        <v>22</v>
      </c>
      <c r="B16" s="36">
        <f t="shared" si="2"/>
        <v>0</v>
      </c>
      <c r="C16" s="37">
        <v>0</v>
      </c>
      <c r="D16" s="37">
        <v>0</v>
      </c>
      <c r="E16" s="37">
        <v>0</v>
      </c>
      <c r="F16" s="37">
        <v>0</v>
      </c>
    </row>
    <row r="17" spans="1:6" s="2" customFormat="1" ht="30.75" customHeight="1" x14ac:dyDescent="0.15">
      <c r="A17" s="20" t="s">
        <v>21</v>
      </c>
      <c r="B17" s="36">
        <f t="shared" si="2"/>
        <v>2343</v>
      </c>
      <c r="C17" s="37">
        <v>0</v>
      </c>
      <c r="D17" s="37">
        <v>0</v>
      </c>
      <c r="E17" s="37">
        <v>0</v>
      </c>
      <c r="F17" s="37">
        <v>2343</v>
      </c>
    </row>
    <row r="18" spans="1:6" s="2" customFormat="1" ht="30.75" customHeight="1" x14ac:dyDescent="0.15">
      <c r="A18" s="20" t="s">
        <v>20</v>
      </c>
      <c r="B18" s="36">
        <f t="shared" si="2"/>
        <v>475</v>
      </c>
      <c r="C18" s="37">
        <v>0</v>
      </c>
      <c r="D18" s="37">
        <v>0</v>
      </c>
      <c r="E18" s="37">
        <v>0</v>
      </c>
      <c r="F18" s="37">
        <v>475</v>
      </c>
    </row>
    <row r="19" spans="1:6" s="2" customFormat="1" ht="30.75" customHeight="1" x14ac:dyDescent="0.15">
      <c r="A19" s="20" t="s">
        <v>9</v>
      </c>
      <c r="B19" s="36">
        <f t="shared" si="2"/>
        <v>256</v>
      </c>
      <c r="C19" s="37">
        <v>0</v>
      </c>
      <c r="D19" s="37">
        <v>0</v>
      </c>
      <c r="E19" s="37">
        <v>256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928</v>
      </c>
      <c r="C20" s="37">
        <v>0</v>
      </c>
      <c r="D20" s="37">
        <v>0</v>
      </c>
      <c r="E20" s="37">
        <v>0</v>
      </c>
      <c r="F20" s="37">
        <v>928</v>
      </c>
    </row>
    <row r="21" spans="1:6" s="2" customFormat="1" ht="30.75" customHeight="1" x14ac:dyDescent="0.15">
      <c r="A21" s="20" t="s">
        <v>18</v>
      </c>
      <c r="B21" s="36">
        <f t="shared" si="2"/>
        <v>0</v>
      </c>
      <c r="C21" s="37">
        <v>0</v>
      </c>
      <c r="D21" s="37">
        <v>0</v>
      </c>
      <c r="E21" s="37">
        <v>0</v>
      </c>
      <c r="F21" s="37">
        <v>0</v>
      </c>
    </row>
    <row r="22" spans="1:6" s="2" customFormat="1" ht="30.75" customHeight="1" x14ac:dyDescent="0.15">
      <c r="A22" s="20" t="s">
        <v>17</v>
      </c>
      <c r="B22" s="36">
        <f t="shared" si="2"/>
        <v>3471</v>
      </c>
      <c r="C22" s="37">
        <v>0</v>
      </c>
      <c r="D22" s="37">
        <v>1579</v>
      </c>
      <c r="E22" s="37">
        <v>0</v>
      </c>
      <c r="F22" s="42">
        <v>1892</v>
      </c>
    </row>
    <row r="23" spans="1:6" s="2" customFormat="1" ht="30.75" customHeight="1" x14ac:dyDescent="0.15">
      <c r="A23" s="20" t="s">
        <v>16</v>
      </c>
      <c r="B23" s="36">
        <f t="shared" si="2"/>
        <v>0</v>
      </c>
      <c r="C23" s="37">
        <v>0</v>
      </c>
      <c r="D23" s="37">
        <v>0</v>
      </c>
      <c r="E23" s="37">
        <v>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0</v>
      </c>
      <c r="C24" s="37">
        <v>0</v>
      </c>
      <c r="D24" s="37">
        <v>0</v>
      </c>
      <c r="E24" s="37">
        <v>0</v>
      </c>
      <c r="F24" s="42">
        <v>0</v>
      </c>
    </row>
    <row r="25" spans="1:6" s="2" customFormat="1" ht="30.75" customHeight="1" x14ac:dyDescent="0.15">
      <c r="A25" s="20" t="s">
        <v>14</v>
      </c>
      <c r="B25" s="36">
        <f t="shared" si="2"/>
        <v>3095</v>
      </c>
      <c r="C25" s="37">
        <v>2667</v>
      </c>
      <c r="D25" s="37">
        <v>0</v>
      </c>
      <c r="E25" s="37">
        <v>0</v>
      </c>
      <c r="F25" s="42">
        <v>428</v>
      </c>
    </row>
    <row r="26" spans="1:6" s="2" customFormat="1" ht="30.75" customHeight="1" x14ac:dyDescent="0.15">
      <c r="A26" s="20" t="s">
        <v>13</v>
      </c>
      <c r="B26" s="36">
        <f t="shared" si="2"/>
        <v>2271</v>
      </c>
      <c r="C26" s="37">
        <v>0</v>
      </c>
      <c r="D26" s="37">
        <v>0</v>
      </c>
      <c r="E26" s="37">
        <v>0</v>
      </c>
      <c r="F26" s="42">
        <v>2271</v>
      </c>
    </row>
    <row r="27" spans="1:6" s="2" customFormat="1" ht="30.75" customHeight="1" x14ac:dyDescent="0.15">
      <c r="A27" s="20" t="s">
        <v>12</v>
      </c>
      <c r="B27" s="36">
        <f t="shared" si="2"/>
        <v>136</v>
      </c>
      <c r="C27" s="37">
        <v>0</v>
      </c>
      <c r="D27" s="37">
        <v>0</v>
      </c>
      <c r="E27" s="37">
        <v>0</v>
      </c>
      <c r="F27" s="42">
        <v>136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8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26"/>
  <sheetViews>
    <sheetView zoomScale="85" zoomScaleNormal="85" zoomScaleSheetLayoutView="85" workbookViewId="0">
      <pane ySplit="6" topLeftCell="A7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5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29.25" customHeight="1" x14ac:dyDescent="0.15">
      <c r="A1" s="99" t="s">
        <v>46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2" s="13" customFormat="1" ht="18.75" customHeight="1" x14ac:dyDescent="0.15">
      <c r="A2" s="100" t="s">
        <v>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4"/>
    </row>
    <row r="3" spans="1:12" s="13" customFormat="1" ht="3.75" customHeight="1" x14ac:dyDescent="0.15">
      <c r="A3" s="64"/>
      <c r="B3" s="49"/>
      <c r="C3" s="49"/>
      <c r="D3" s="49"/>
      <c r="E3" s="49"/>
      <c r="F3" s="29"/>
      <c r="G3" s="29"/>
      <c r="H3" s="29"/>
      <c r="I3" s="29"/>
      <c r="J3" s="49"/>
      <c r="K3" s="49"/>
      <c r="L3" s="14"/>
    </row>
    <row r="4" spans="1:12" s="15" customFormat="1" ht="21" customHeight="1" x14ac:dyDescent="0.15">
      <c r="A4" s="101" t="s">
        <v>34</v>
      </c>
      <c r="B4" s="103" t="s">
        <v>37</v>
      </c>
      <c r="C4" s="103" t="s">
        <v>39</v>
      </c>
      <c r="D4" s="103" t="s">
        <v>41</v>
      </c>
      <c r="E4" s="105" t="s">
        <v>40</v>
      </c>
      <c r="F4" s="107" t="s">
        <v>33</v>
      </c>
      <c r="G4" s="108"/>
      <c r="H4" s="108"/>
      <c r="I4" s="109"/>
      <c r="J4" s="110" t="s">
        <v>32</v>
      </c>
      <c r="K4" s="112" t="s">
        <v>10</v>
      </c>
    </row>
    <row r="5" spans="1:12" s="15" customFormat="1" ht="21" customHeight="1" x14ac:dyDescent="0.15">
      <c r="A5" s="102"/>
      <c r="B5" s="104"/>
      <c r="C5" s="104"/>
      <c r="D5" s="104"/>
      <c r="E5" s="106"/>
      <c r="F5" s="25" t="s">
        <v>35</v>
      </c>
      <c r="G5" s="25" t="s">
        <v>38</v>
      </c>
      <c r="H5" s="25" t="s">
        <v>36</v>
      </c>
      <c r="I5" s="25" t="s">
        <v>29</v>
      </c>
      <c r="J5" s="111"/>
      <c r="K5" s="113"/>
    </row>
    <row r="6" spans="1:12" s="47" customFormat="1" ht="21" customHeight="1" x14ac:dyDescent="0.15">
      <c r="A6" s="114" t="s">
        <v>11</v>
      </c>
      <c r="B6" s="115"/>
      <c r="C6" s="115"/>
      <c r="D6" s="116"/>
      <c r="E6" s="26"/>
      <c r="F6" s="27">
        <f>SUM(F21,F26,F53,F61,F76,F81,F85,F89,F102,F112,F118,F126)</f>
        <v>20019</v>
      </c>
      <c r="G6" s="27">
        <f t="shared" ref="G6:I6" si="0">SUM(G21,G26,G53,G61,G76,G81,G85,G89,G102,G112,G118,G126)</f>
        <v>15673</v>
      </c>
      <c r="H6" s="27">
        <f t="shared" si="0"/>
        <v>2065</v>
      </c>
      <c r="I6" s="27">
        <f t="shared" si="0"/>
        <v>2027</v>
      </c>
      <c r="J6" s="27"/>
      <c r="K6" s="28"/>
    </row>
    <row r="7" spans="1:12" ht="15" customHeight="1" x14ac:dyDescent="0.15">
      <c r="A7" s="70" t="s">
        <v>143</v>
      </c>
      <c r="B7" s="79" t="s">
        <v>126</v>
      </c>
      <c r="C7" s="79" t="s">
        <v>127</v>
      </c>
      <c r="D7" s="82" t="s">
        <v>128</v>
      </c>
      <c r="E7" s="50">
        <v>44</v>
      </c>
      <c r="F7" s="51">
        <f>SUM(G7:I7)</f>
        <v>120</v>
      </c>
      <c r="G7" s="52">
        <v>0</v>
      </c>
      <c r="H7" s="52">
        <v>120</v>
      </c>
      <c r="I7" s="52">
        <v>0</v>
      </c>
      <c r="J7" s="81" t="s">
        <v>129</v>
      </c>
      <c r="K7" s="90"/>
    </row>
    <row r="8" spans="1:12" ht="15" customHeight="1" x14ac:dyDescent="0.15">
      <c r="A8" s="71"/>
      <c r="B8" s="79"/>
      <c r="C8" s="79"/>
      <c r="D8" s="83"/>
      <c r="E8" s="50">
        <v>59</v>
      </c>
      <c r="F8" s="51">
        <f t="shared" ref="F8:F10" si="1">SUM(G8:I8)</f>
        <v>48</v>
      </c>
      <c r="G8" s="52">
        <v>0</v>
      </c>
      <c r="H8" s="52">
        <v>48</v>
      </c>
      <c r="I8" s="52">
        <v>0</v>
      </c>
      <c r="J8" s="79"/>
      <c r="K8" s="91"/>
    </row>
    <row r="9" spans="1:12" ht="15" customHeight="1" x14ac:dyDescent="0.15">
      <c r="A9" s="71"/>
      <c r="B9" s="79"/>
      <c r="C9" s="79"/>
      <c r="D9" s="83"/>
      <c r="E9" s="50">
        <v>74</v>
      </c>
      <c r="F9" s="51">
        <f t="shared" si="1"/>
        <v>26</v>
      </c>
      <c r="G9" s="52">
        <v>0</v>
      </c>
      <c r="H9" s="52">
        <v>26</v>
      </c>
      <c r="I9" s="52">
        <v>0</v>
      </c>
      <c r="J9" s="79"/>
      <c r="K9" s="91"/>
    </row>
    <row r="10" spans="1:12" ht="15" customHeight="1" x14ac:dyDescent="0.15">
      <c r="A10" s="71"/>
      <c r="B10" s="79"/>
      <c r="C10" s="79"/>
      <c r="D10" s="83"/>
      <c r="E10" s="50">
        <v>84</v>
      </c>
      <c r="F10" s="51">
        <f t="shared" si="1"/>
        <v>176</v>
      </c>
      <c r="G10" s="52">
        <v>0</v>
      </c>
      <c r="H10" s="52">
        <v>176</v>
      </c>
      <c r="I10" s="52">
        <v>0</v>
      </c>
      <c r="J10" s="79"/>
      <c r="K10" s="91"/>
    </row>
    <row r="11" spans="1:12" ht="15" customHeight="1" x14ac:dyDescent="0.15">
      <c r="A11" s="71"/>
      <c r="B11" s="80"/>
      <c r="C11" s="80"/>
      <c r="D11" s="84"/>
      <c r="E11" s="53" t="s">
        <v>7</v>
      </c>
      <c r="F11" s="52">
        <f>SUM(F7:F10)</f>
        <v>370</v>
      </c>
      <c r="G11" s="52">
        <f>SUM(G7:G10)</f>
        <v>0</v>
      </c>
      <c r="H11" s="52">
        <f>SUM(H7:H10)</f>
        <v>370</v>
      </c>
      <c r="I11" s="52">
        <f>SUM(I7:I10)</f>
        <v>0</v>
      </c>
      <c r="J11" s="80"/>
      <c r="K11" s="92"/>
    </row>
    <row r="12" spans="1:12" x14ac:dyDescent="0.15">
      <c r="A12" s="71"/>
      <c r="B12" s="79" t="s">
        <v>98</v>
      </c>
      <c r="C12" s="79" t="s">
        <v>53</v>
      </c>
      <c r="D12" s="82" t="s">
        <v>102</v>
      </c>
      <c r="E12" s="50">
        <v>59</v>
      </c>
      <c r="F12" s="51">
        <f>SUM(G12:I12)</f>
        <v>193</v>
      </c>
      <c r="G12" s="52">
        <v>0</v>
      </c>
      <c r="H12" s="52">
        <v>0</v>
      </c>
      <c r="I12" s="52">
        <v>193</v>
      </c>
      <c r="J12" s="81" t="s">
        <v>99</v>
      </c>
      <c r="K12" s="90"/>
    </row>
    <row r="13" spans="1:12" x14ac:dyDescent="0.15">
      <c r="A13" s="71"/>
      <c r="B13" s="79"/>
      <c r="C13" s="79"/>
      <c r="D13" s="83"/>
      <c r="E13" s="50">
        <v>63</v>
      </c>
      <c r="F13" s="51">
        <f t="shared" ref="F13:F14" si="2">SUM(G13:I13)</f>
        <v>16</v>
      </c>
      <c r="G13" s="52">
        <v>0</v>
      </c>
      <c r="H13" s="52">
        <v>0</v>
      </c>
      <c r="I13" s="52">
        <v>16</v>
      </c>
      <c r="J13" s="79"/>
      <c r="K13" s="91"/>
    </row>
    <row r="14" spans="1:12" x14ac:dyDescent="0.15">
      <c r="A14" s="71"/>
      <c r="B14" s="79"/>
      <c r="C14" s="79"/>
      <c r="D14" s="83"/>
      <c r="E14" s="50">
        <v>75</v>
      </c>
      <c r="F14" s="51">
        <f t="shared" si="2"/>
        <v>90</v>
      </c>
      <c r="G14" s="52">
        <v>0</v>
      </c>
      <c r="H14" s="52">
        <v>0</v>
      </c>
      <c r="I14" s="52">
        <v>90</v>
      </c>
      <c r="J14" s="79"/>
      <c r="K14" s="91"/>
    </row>
    <row r="15" spans="1:12" x14ac:dyDescent="0.15">
      <c r="A15" s="71"/>
      <c r="B15" s="80"/>
      <c r="C15" s="80"/>
      <c r="D15" s="84"/>
      <c r="E15" s="53" t="s">
        <v>7</v>
      </c>
      <c r="F15" s="52">
        <f>SUM(F12:F14)</f>
        <v>299</v>
      </c>
      <c r="G15" s="52">
        <f>SUM(G12:G14)</f>
        <v>0</v>
      </c>
      <c r="H15" s="52">
        <f>SUM(H12:H14)</f>
        <v>0</v>
      </c>
      <c r="I15" s="52">
        <f>SUM(I12:I14)</f>
        <v>299</v>
      </c>
      <c r="J15" s="80"/>
      <c r="K15" s="92"/>
    </row>
    <row r="16" spans="1:12" x14ac:dyDescent="0.15">
      <c r="A16" s="71"/>
      <c r="B16" s="79" t="s">
        <v>114</v>
      </c>
      <c r="C16" s="79" t="s">
        <v>112</v>
      </c>
      <c r="D16" s="82" t="s">
        <v>113</v>
      </c>
      <c r="E16" s="50">
        <v>47</v>
      </c>
      <c r="F16" s="51">
        <f>SUM(G16:I16)</f>
        <v>178</v>
      </c>
      <c r="G16" s="52">
        <v>16</v>
      </c>
      <c r="H16" s="52">
        <v>2</v>
      </c>
      <c r="I16" s="52">
        <v>160</v>
      </c>
      <c r="J16" s="81" t="s">
        <v>130</v>
      </c>
      <c r="K16" s="90"/>
    </row>
    <row r="17" spans="1:11" x14ac:dyDescent="0.15">
      <c r="A17" s="71"/>
      <c r="B17" s="79"/>
      <c r="C17" s="79"/>
      <c r="D17" s="83"/>
      <c r="E17" s="50">
        <v>59</v>
      </c>
      <c r="F17" s="51">
        <f t="shared" ref="F17:F19" si="3">SUM(G17:I17)</f>
        <v>400</v>
      </c>
      <c r="G17" s="52">
        <v>200</v>
      </c>
      <c r="H17" s="52">
        <v>158</v>
      </c>
      <c r="I17" s="52">
        <v>42</v>
      </c>
      <c r="J17" s="79"/>
      <c r="K17" s="91"/>
    </row>
    <row r="18" spans="1:11" x14ac:dyDescent="0.15">
      <c r="A18" s="71"/>
      <c r="B18" s="79"/>
      <c r="C18" s="79"/>
      <c r="D18" s="83"/>
      <c r="E18" s="50">
        <v>84</v>
      </c>
      <c r="F18" s="51">
        <f t="shared" si="3"/>
        <v>433</v>
      </c>
      <c r="G18" s="52">
        <v>271</v>
      </c>
      <c r="H18" s="52">
        <v>150</v>
      </c>
      <c r="I18" s="52">
        <v>12</v>
      </c>
      <c r="J18" s="79"/>
      <c r="K18" s="91"/>
    </row>
    <row r="19" spans="1:11" x14ac:dyDescent="0.15">
      <c r="A19" s="71"/>
      <c r="B19" s="79"/>
      <c r="C19" s="79"/>
      <c r="D19" s="83"/>
      <c r="E19" s="50">
        <v>130</v>
      </c>
      <c r="F19" s="51">
        <f t="shared" si="3"/>
        <v>44</v>
      </c>
      <c r="G19" s="52">
        <v>14</v>
      </c>
      <c r="H19" s="52">
        <v>24</v>
      </c>
      <c r="I19" s="52">
        <v>6</v>
      </c>
      <c r="J19" s="79"/>
      <c r="K19" s="91"/>
    </row>
    <row r="20" spans="1:11" x14ac:dyDescent="0.15">
      <c r="A20" s="72"/>
      <c r="B20" s="80"/>
      <c r="C20" s="80"/>
      <c r="D20" s="84"/>
      <c r="E20" s="53" t="s">
        <v>7</v>
      </c>
      <c r="F20" s="52">
        <f>SUM(F16:F19)</f>
        <v>1055</v>
      </c>
      <c r="G20" s="52">
        <f>SUM(G16:G19)</f>
        <v>501</v>
      </c>
      <c r="H20" s="52">
        <f>SUM(H16:H19)</f>
        <v>334</v>
      </c>
      <c r="I20" s="52">
        <f>SUM(I16:I19)</f>
        <v>220</v>
      </c>
      <c r="J20" s="80"/>
      <c r="K20" s="92"/>
    </row>
    <row r="21" spans="1:11" s="63" customFormat="1" x14ac:dyDescent="0.15">
      <c r="A21" s="120" t="s">
        <v>28</v>
      </c>
      <c r="B21" s="121"/>
      <c r="C21" s="121"/>
      <c r="D21" s="122"/>
      <c r="E21" s="62"/>
      <c r="F21" s="46">
        <f>SUM(F11,F15,F20)</f>
        <v>1724</v>
      </c>
      <c r="G21" s="46">
        <f t="shared" ref="G21:I21" si="4">SUM(G11,G15,G20)</f>
        <v>501</v>
      </c>
      <c r="H21" s="46">
        <f t="shared" si="4"/>
        <v>704</v>
      </c>
      <c r="I21" s="46">
        <f t="shared" si="4"/>
        <v>519</v>
      </c>
      <c r="J21" s="46"/>
      <c r="K21" s="45"/>
    </row>
    <row r="22" spans="1:11" x14ac:dyDescent="0.15">
      <c r="A22" s="70" t="s">
        <v>26</v>
      </c>
      <c r="B22" s="79" t="s">
        <v>101</v>
      </c>
      <c r="C22" s="79" t="s">
        <v>105</v>
      </c>
      <c r="D22" s="82" t="s">
        <v>106</v>
      </c>
      <c r="E22" s="50">
        <v>39</v>
      </c>
      <c r="F22" s="51">
        <f>SUM(G22:I22)</f>
        <v>40</v>
      </c>
      <c r="G22" s="52">
        <v>0</v>
      </c>
      <c r="H22" s="52">
        <v>0</v>
      </c>
      <c r="I22" s="52">
        <v>40</v>
      </c>
      <c r="J22" s="81" t="s">
        <v>74</v>
      </c>
      <c r="K22" s="90"/>
    </row>
    <row r="23" spans="1:11" x14ac:dyDescent="0.15">
      <c r="A23" s="71"/>
      <c r="B23" s="79"/>
      <c r="C23" s="79"/>
      <c r="D23" s="83"/>
      <c r="E23" s="50">
        <v>59</v>
      </c>
      <c r="F23" s="51">
        <f t="shared" ref="F23:F24" si="5">SUM(G23:I23)</f>
        <v>624</v>
      </c>
      <c r="G23" s="52">
        <v>449</v>
      </c>
      <c r="H23" s="52">
        <v>175</v>
      </c>
      <c r="I23" s="52">
        <v>0</v>
      </c>
      <c r="J23" s="79"/>
      <c r="K23" s="91"/>
    </row>
    <row r="24" spans="1:11" x14ac:dyDescent="0.15">
      <c r="A24" s="71"/>
      <c r="B24" s="79"/>
      <c r="C24" s="79"/>
      <c r="D24" s="83"/>
      <c r="E24" s="50">
        <v>84</v>
      </c>
      <c r="F24" s="51">
        <f t="shared" si="5"/>
        <v>82</v>
      </c>
      <c r="G24" s="52">
        <v>43</v>
      </c>
      <c r="H24" s="52">
        <v>39</v>
      </c>
      <c r="I24" s="52">
        <v>0</v>
      </c>
      <c r="J24" s="79"/>
      <c r="K24" s="91"/>
    </row>
    <row r="25" spans="1:11" x14ac:dyDescent="0.15">
      <c r="A25" s="71"/>
      <c r="B25" s="80"/>
      <c r="C25" s="80"/>
      <c r="D25" s="84"/>
      <c r="E25" s="53" t="s">
        <v>7</v>
      </c>
      <c r="F25" s="52">
        <f>SUM(F22:F24)</f>
        <v>746</v>
      </c>
      <c r="G25" s="52">
        <f>SUM(G22:G24)</f>
        <v>492</v>
      </c>
      <c r="H25" s="52">
        <f>SUM(H22:H24)</f>
        <v>214</v>
      </c>
      <c r="I25" s="52">
        <f>SUM(I22:I24)</f>
        <v>40</v>
      </c>
      <c r="J25" s="80"/>
      <c r="K25" s="92"/>
    </row>
    <row r="26" spans="1:11" s="63" customFormat="1" x14ac:dyDescent="0.15">
      <c r="A26" s="117" t="s">
        <v>28</v>
      </c>
      <c r="B26" s="118"/>
      <c r="C26" s="118"/>
      <c r="D26" s="119"/>
      <c r="E26" s="62"/>
      <c r="F26" s="46">
        <f>SUM(F25)</f>
        <v>746</v>
      </c>
      <c r="G26" s="46">
        <f t="shared" ref="G26:I26" si="6">SUM(G25)</f>
        <v>492</v>
      </c>
      <c r="H26" s="46">
        <f t="shared" si="6"/>
        <v>214</v>
      </c>
      <c r="I26" s="46">
        <f t="shared" si="6"/>
        <v>40</v>
      </c>
      <c r="J26" s="46"/>
      <c r="K26" s="45"/>
    </row>
    <row r="27" spans="1:11" ht="15" customHeight="1" x14ac:dyDescent="0.15">
      <c r="A27" s="66" t="s">
        <v>138</v>
      </c>
      <c r="B27" s="79" t="s">
        <v>116</v>
      </c>
      <c r="C27" s="79" t="s">
        <v>117</v>
      </c>
      <c r="D27" s="82" t="s">
        <v>118</v>
      </c>
      <c r="E27" s="50">
        <v>34</v>
      </c>
      <c r="F27" s="51">
        <f>SUM(G27:I27)</f>
        <v>108</v>
      </c>
      <c r="G27" s="52">
        <v>68</v>
      </c>
      <c r="H27" s="52">
        <v>7</v>
      </c>
      <c r="I27" s="52">
        <v>33</v>
      </c>
      <c r="J27" s="81" t="s">
        <v>119</v>
      </c>
      <c r="K27" s="90"/>
    </row>
    <row r="28" spans="1:11" ht="15" customHeight="1" x14ac:dyDescent="0.15">
      <c r="A28" s="67"/>
      <c r="B28" s="79"/>
      <c r="C28" s="79"/>
      <c r="D28" s="83"/>
      <c r="E28" s="50">
        <v>46</v>
      </c>
      <c r="F28" s="51">
        <f t="shared" ref="F28:F32" si="7">SUM(G28:I28)</f>
        <v>94</v>
      </c>
      <c r="G28" s="52">
        <v>56</v>
      </c>
      <c r="H28" s="52">
        <v>11</v>
      </c>
      <c r="I28" s="52">
        <v>27</v>
      </c>
      <c r="J28" s="79"/>
      <c r="K28" s="91"/>
    </row>
    <row r="29" spans="1:11" ht="15" customHeight="1" x14ac:dyDescent="0.15">
      <c r="A29" s="67"/>
      <c r="B29" s="79"/>
      <c r="C29" s="79"/>
      <c r="D29" s="83"/>
      <c r="E29" s="50">
        <v>59</v>
      </c>
      <c r="F29" s="51">
        <f t="shared" si="7"/>
        <v>459</v>
      </c>
      <c r="G29" s="52">
        <v>264</v>
      </c>
      <c r="H29" s="52">
        <v>195</v>
      </c>
      <c r="I29" s="52">
        <v>0</v>
      </c>
      <c r="J29" s="79"/>
      <c r="K29" s="91"/>
    </row>
    <row r="30" spans="1:11" ht="15" customHeight="1" x14ac:dyDescent="0.15">
      <c r="A30" s="67"/>
      <c r="B30" s="79"/>
      <c r="C30" s="79"/>
      <c r="D30" s="83"/>
      <c r="E30" s="50">
        <v>82</v>
      </c>
      <c r="F30" s="51">
        <f t="shared" si="7"/>
        <v>294</v>
      </c>
      <c r="G30" s="52">
        <v>205</v>
      </c>
      <c r="H30" s="52">
        <v>89</v>
      </c>
      <c r="I30" s="52">
        <v>0</v>
      </c>
      <c r="J30" s="79"/>
      <c r="K30" s="91"/>
    </row>
    <row r="31" spans="1:11" ht="15" customHeight="1" x14ac:dyDescent="0.15">
      <c r="A31" s="67"/>
      <c r="B31" s="79"/>
      <c r="C31" s="79"/>
      <c r="D31" s="83"/>
      <c r="E31" s="50">
        <v>84</v>
      </c>
      <c r="F31" s="51">
        <f t="shared" si="7"/>
        <v>100</v>
      </c>
      <c r="G31" s="52">
        <v>0</v>
      </c>
      <c r="H31" s="52">
        <v>100</v>
      </c>
      <c r="I31" s="52">
        <v>0</v>
      </c>
      <c r="J31" s="79"/>
      <c r="K31" s="91"/>
    </row>
    <row r="32" spans="1:11" ht="15" customHeight="1" x14ac:dyDescent="0.15">
      <c r="A32" s="67"/>
      <c r="B32" s="79"/>
      <c r="C32" s="79"/>
      <c r="D32" s="83"/>
      <c r="E32" s="50">
        <v>101</v>
      </c>
      <c r="F32" s="51">
        <f t="shared" si="7"/>
        <v>125</v>
      </c>
      <c r="G32" s="52">
        <v>86</v>
      </c>
      <c r="H32" s="52">
        <v>39</v>
      </c>
      <c r="I32" s="52">
        <v>0</v>
      </c>
      <c r="J32" s="79"/>
      <c r="K32" s="91"/>
    </row>
    <row r="33" spans="1:11" ht="15" customHeight="1" x14ac:dyDescent="0.15">
      <c r="A33" s="67"/>
      <c r="B33" s="80"/>
      <c r="C33" s="80"/>
      <c r="D33" s="84"/>
      <c r="E33" s="53" t="s">
        <v>7</v>
      </c>
      <c r="F33" s="52">
        <f>SUM(F27:F32)</f>
        <v>1180</v>
      </c>
      <c r="G33" s="52">
        <f t="shared" ref="G33:I33" si="8">SUM(G27:G32)</f>
        <v>679</v>
      </c>
      <c r="H33" s="52">
        <f t="shared" si="8"/>
        <v>441</v>
      </c>
      <c r="I33" s="52">
        <f t="shared" si="8"/>
        <v>60</v>
      </c>
      <c r="J33" s="80"/>
      <c r="K33" s="92"/>
    </row>
    <row r="34" spans="1:11" ht="15" customHeight="1" x14ac:dyDescent="0.15">
      <c r="A34" s="67"/>
      <c r="B34" s="79" t="s">
        <v>78</v>
      </c>
      <c r="C34" s="79" t="s">
        <v>79</v>
      </c>
      <c r="D34" s="82" t="s">
        <v>80</v>
      </c>
      <c r="E34" s="50">
        <v>39</v>
      </c>
      <c r="F34" s="51">
        <f>SUM(G34:I34)</f>
        <v>60</v>
      </c>
      <c r="G34" s="52">
        <v>0</v>
      </c>
      <c r="H34" s="52">
        <v>0</v>
      </c>
      <c r="I34" s="52">
        <v>60</v>
      </c>
      <c r="J34" s="81" t="s">
        <v>81</v>
      </c>
      <c r="K34" s="90"/>
    </row>
    <row r="35" spans="1:11" ht="15" customHeight="1" x14ac:dyDescent="0.15">
      <c r="A35" s="67"/>
      <c r="B35" s="79"/>
      <c r="C35" s="79"/>
      <c r="D35" s="83"/>
      <c r="E35" s="50">
        <v>59</v>
      </c>
      <c r="F35" s="51">
        <f t="shared" ref="F35:F37" si="9">SUM(G35:I35)</f>
        <v>415</v>
      </c>
      <c r="G35" s="52">
        <v>383</v>
      </c>
      <c r="H35" s="52">
        <v>32</v>
      </c>
      <c r="I35" s="52">
        <v>0</v>
      </c>
      <c r="J35" s="79"/>
      <c r="K35" s="91"/>
    </row>
    <row r="36" spans="1:11" ht="15" customHeight="1" x14ac:dyDescent="0.15">
      <c r="A36" s="67"/>
      <c r="B36" s="79"/>
      <c r="C36" s="79"/>
      <c r="D36" s="83"/>
      <c r="E36" s="50">
        <v>74</v>
      </c>
      <c r="F36" s="51">
        <f t="shared" si="9"/>
        <v>204</v>
      </c>
      <c r="G36" s="52">
        <v>181</v>
      </c>
      <c r="H36" s="52">
        <v>23</v>
      </c>
      <c r="I36" s="52">
        <v>0</v>
      </c>
      <c r="J36" s="79"/>
      <c r="K36" s="91"/>
    </row>
    <row r="37" spans="1:11" ht="15" customHeight="1" x14ac:dyDescent="0.15">
      <c r="A37" s="67"/>
      <c r="B37" s="79"/>
      <c r="C37" s="79"/>
      <c r="D37" s="83"/>
      <c r="E37" s="50">
        <v>84</v>
      </c>
      <c r="F37" s="51">
        <f t="shared" si="9"/>
        <v>521</v>
      </c>
      <c r="G37" s="52">
        <v>267</v>
      </c>
      <c r="H37" s="52">
        <v>254</v>
      </c>
      <c r="I37" s="52">
        <v>0</v>
      </c>
      <c r="J37" s="79"/>
      <c r="K37" s="91"/>
    </row>
    <row r="38" spans="1:11" ht="15" customHeight="1" x14ac:dyDescent="0.15">
      <c r="A38" s="67"/>
      <c r="B38" s="80"/>
      <c r="C38" s="80"/>
      <c r="D38" s="84"/>
      <c r="E38" s="53" t="s">
        <v>7</v>
      </c>
      <c r="F38" s="52">
        <f>SUM(F34:F37)</f>
        <v>1200</v>
      </c>
      <c r="G38" s="52">
        <f>SUM(G34:G37)</f>
        <v>831</v>
      </c>
      <c r="H38" s="52">
        <f>SUM(H34:H37)</f>
        <v>309</v>
      </c>
      <c r="I38" s="52">
        <f>SUM(I34:I37)</f>
        <v>60</v>
      </c>
      <c r="J38" s="80"/>
      <c r="K38" s="92"/>
    </row>
    <row r="39" spans="1:11" ht="15" customHeight="1" x14ac:dyDescent="0.15">
      <c r="A39" s="67"/>
      <c r="B39" s="79" t="s">
        <v>86</v>
      </c>
      <c r="C39" s="79" t="s">
        <v>53</v>
      </c>
      <c r="D39" s="82" t="s">
        <v>87</v>
      </c>
      <c r="E39" s="50">
        <v>26</v>
      </c>
      <c r="F39" s="51">
        <f>SUM(G39:I39)</f>
        <v>33</v>
      </c>
      <c r="G39" s="52">
        <v>4</v>
      </c>
      <c r="H39" s="52">
        <v>0</v>
      </c>
      <c r="I39" s="52">
        <v>29</v>
      </c>
      <c r="J39" s="81" t="s">
        <v>88</v>
      </c>
      <c r="K39" s="90"/>
    </row>
    <row r="40" spans="1:11" ht="15" customHeight="1" x14ac:dyDescent="0.15">
      <c r="A40" s="67"/>
      <c r="B40" s="79"/>
      <c r="C40" s="79"/>
      <c r="D40" s="83"/>
      <c r="E40" s="50">
        <v>59</v>
      </c>
      <c r="F40" s="51">
        <f t="shared" ref="F40:F42" si="10">SUM(G40:I40)</f>
        <v>52</v>
      </c>
      <c r="G40" s="52">
        <f>17+9+12</f>
        <v>38</v>
      </c>
      <c r="H40" s="52">
        <v>14</v>
      </c>
      <c r="I40" s="52">
        <v>0</v>
      </c>
      <c r="J40" s="79"/>
      <c r="K40" s="91"/>
    </row>
    <row r="41" spans="1:11" ht="15" customHeight="1" x14ac:dyDescent="0.15">
      <c r="A41" s="67"/>
      <c r="B41" s="79"/>
      <c r="C41" s="79"/>
      <c r="D41" s="83"/>
      <c r="E41" s="50">
        <v>74</v>
      </c>
      <c r="F41" s="51">
        <f t="shared" si="10"/>
        <v>24</v>
      </c>
      <c r="G41" s="52">
        <v>0</v>
      </c>
      <c r="H41" s="52">
        <v>24</v>
      </c>
      <c r="I41" s="52">
        <v>0</v>
      </c>
      <c r="J41" s="79"/>
      <c r="K41" s="91"/>
    </row>
    <row r="42" spans="1:11" ht="15" customHeight="1" x14ac:dyDescent="0.15">
      <c r="A42" s="67"/>
      <c r="B42" s="79"/>
      <c r="C42" s="79"/>
      <c r="D42" s="83"/>
      <c r="E42" s="50">
        <v>84</v>
      </c>
      <c r="F42" s="51">
        <f t="shared" si="10"/>
        <v>33</v>
      </c>
      <c r="G42" s="52">
        <v>0</v>
      </c>
      <c r="H42" s="52">
        <v>33</v>
      </c>
      <c r="I42" s="52">
        <v>0</v>
      </c>
      <c r="J42" s="79"/>
      <c r="K42" s="91"/>
    </row>
    <row r="43" spans="1:11" ht="15" customHeight="1" x14ac:dyDescent="0.15">
      <c r="A43" s="67"/>
      <c r="B43" s="80"/>
      <c r="C43" s="80"/>
      <c r="D43" s="84"/>
      <c r="E43" s="53" t="s">
        <v>7</v>
      </c>
      <c r="F43" s="52">
        <f>SUM(F39:F42)</f>
        <v>142</v>
      </c>
      <c r="G43" s="52">
        <f>SUM(G39:G42)</f>
        <v>42</v>
      </c>
      <c r="H43" s="52">
        <f>SUM(H39:H42)</f>
        <v>71</v>
      </c>
      <c r="I43" s="52">
        <f>SUM(I39:I42)</f>
        <v>29</v>
      </c>
      <c r="J43" s="80"/>
      <c r="K43" s="92"/>
    </row>
    <row r="44" spans="1:11" ht="15" customHeight="1" x14ac:dyDescent="0.15">
      <c r="A44" s="67"/>
      <c r="B44" s="79" t="s">
        <v>91</v>
      </c>
      <c r="C44" s="79" t="s">
        <v>53</v>
      </c>
      <c r="D44" s="82" t="s">
        <v>92</v>
      </c>
      <c r="E44" s="50">
        <v>78</v>
      </c>
      <c r="F44" s="51">
        <f>SUM(G44:I44)</f>
        <v>179</v>
      </c>
      <c r="G44" s="52">
        <v>179</v>
      </c>
      <c r="H44" s="52">
        <v>0</v>
      </c>
      <c r="I44" s="52">
        <v>0</v>
      </c>
      <c r="J44" s="81" t="s">
        <v>93</v>
      </c>
      <c r="K44" s="90"/>
    </row>
    <row r="45" spans="1:11" ht="15" customHeight="1" x14ac:dyDescent="0.15">
      <c r="A45" s="67"/>
      <c r="B45" s="79"/>
      <c r="C45" s="79"/>
      <c r="D45" s="83"/>
      <c r="E45" s="50">
        <v>84</v>
      </c>
      <c r="F45" s="51">
        <f t="shared" ref="F45" si="11">SUM(G45:I45)</f>
        <v>248</v>
      </c>
      <c r="G45" s="52">
        <v>248</v>
      </c>
      <c r="H45" s="52">
        <v>0</v>
      </c>
      <c r="I45" s="52">
        <v>0</v>
      </c>
      <c r="J45" s="79"/>
      <c r="K45" s="91"/>
    </row>
    <row r="46" spans="1:11" x14ac:dyDescent="0.15">
      <c r="A46" s="67"/>
      <c r="B46" s="80"/>
      <c r="C46" s="80"/>
      <c r="D46" s="84"/>
      <c r="E46" s="53" t="s">
        <v>7</v>
      </c>
      <c r="F46" s="52">
        <f>SUM(F44:F45)</f>
        <v>427</v>
      </c>
      <c r="G46" s="52">
        <f>SUM(G44:G45)</f>
        <v>427</v>
      </c>
      <c r="H46" s="52">
        <f>SUM(H44:H45)</f>
        <v>0</v>
      </c>
      <c r="I46" s="52">
        <f>SUM(I44:I45)</f>
        <v>0</v>
      </c>
      <c r="J46" s="80"/>
      <c r="K46" s="92"/>
    </row>
    <row r="47" spans="1:11" ht="15" customHeight="1" x14ac:dyDescent="0.15">
      <c r="A47" s="67"/>
      <c r="B47" s="79" t="s">
        <v>107</v>
      </c>
      <c r="C47" s="79" t="s">
        <v>49</v>
      </c>
      <c r="D47" s="82" t="s">
        <v>108</v>
      </c>
      <c r="E47" s="50">
        <v>84</v>
      </c>
      <c r="F47" s="51">
        <f>SUM(G47:I47)</f>
        <v>430</v>
      </c>
      <c r="G47" s="52">
        <v>430</v>
      </c>
      <c r="H47" s="52">
        <v>0</v>
      </c>
      <c r="I47" s="52">
        <v>0</v>
      </c>
      <c r="J47" s="81" t="s">
        <v>109</v>
      </c>
      <c r="K47" s="97"/>
    </row>
    <row r="48" spans="1:11" x14ac:dyDescent="0.15">
      <c r="A48" s="67"/>
      <c r="B48" s="80"/>
      <c r="C48" s="80"/>
      <c r="D48" s="84"/>
      <c r="E48" s="53" t="s">
        <v>7</v>
      </c>
      <c r="F48" s="52">
        <f>SUM(F47:F47)</f>
        <v>430</v>
      </c>
      <c r="G48" s="52">
        <f>SUM(G47:G47)</f>
        <v>430</v>
      </c>
      <c r="H48" s="52">
        <f>SUM(H47:H47)</f>
        <v>0</v>
      </c>
      <c r="I48" s="52">
        <f>SUM(I47:I47)</f>
        <v>0</v>
      </c>
      <c r="J48" s="80"/>
      <c r="K48" s="98"/>
    </row>
    <row r="49" spans="1:11" ht="15" customHeight="1" x14ac:dyDescent="0.15">
      <c r="A49" s="67"/>
      <c r="B49" s="81" t="s">
        <v>90</v>
      </c>
      <c r="C49" s="81" t="s">
        <v>64</v>
      </c>
      <c r="D49" s="82" t="s">
        <v>65</v>
      </c>
      <c r="E49" s="50">
        <v>84</v>
      </c>
      <c r="F49" s="51">
        <f>SUM(G49:I49)</f>
        <v>118</v>
      </c>
      <c r="G49" s="52">
        <v>118</v>
      </c>
      <c r="H49" s="52">
        <v>0</v>
      </c>
      <c r="I49" s="52">
        <v>0</v>
      </c>
      <c r="J49" s="81" t="s">
        <v>66</v>
      </c>
      <c r="K49" s="90" t="s">
        <v>89</v>
      </c>
    </row>
    <row r="50" spans="1:11" ht="15" customHeight="1" x14ac:dyDescent="0.15">
      <c r="A50" s="67"/>
      <c r="B50" s="79"/>
      <c r="C50" s="79"/>
      <c r="D50" s="83"/>
      <c r="E50" s="50">
        <v>99</v>
      </c>
      <c r="F50" s="51">
        <f t="shared" ref="F50:F51" si="12">SUM(G50:I50)</f>
        <v>802</v>
      </c>
      <c r="G50" s="52">
        <v>802</v>
      </c>
      <c r="H50" s="52">
        <v>0</v>
      </c>
      <c r="I50" s="52">
        <v>0</v>
      </c>
      <c r="J50" s="79"/>
      <c r="K50" s="91"/>
    </row>
    <row r="51" spans="1:11" ht="15" customHeight="1" x14ac:dyDescent="0.15">
      <c r="A51" s="67"/>
      <c r="B51" s="79"/>
      <c r="C51" s="79"/>
      <c r="D51" s="83"/>
      <c r="E51" s="50">
        <v>109</v>
      </c>
      <c r="F51" s="51">
        <f t="shared" si="12"/>
        <v>97</v>
      </c>
      <c r="G51" s="52">
        <v>97</v>
      </c>
      <c r="H51" s="52">
        <v>0</v>
      </c>
      <c r="I51" s="52">
        <v>0</v>
      </c>
      <c r="J51" s="79"/>
      <c r="K51" s="91"/>
    </row>
    <row r="52" spans="1:11" ht="15" customHeight="1" x14ac:dyDescent="0.15">
      <c r="A52" s="68"/>
      <c r="B52" s="80"/>
      <c r="C52" s="80"/>
      <c r="D52" s="84"/>
      <c r="E52" s="53" t="s">
        <v>7</v>
      </c>
      <c r="F52" s="52">
        <f>SUM(F49:F51)</f>
        <v>1017</v>
      </c>
      <c r="G52" s="52">
        <f>SUM(G49:G51)</f>
        <v>1017</v>
      </c>
      <c r="H52" s="52">
        <f>SUM(H49:H51)</f>
        <v>0</v>
      </c>
      <c r="I52" s="52">
        <f>SUM(I49:I51)</f>
        <v>0</v>
      </c>
      <c r="J52" s="80"/>
      <c r="K52" s="92"/>
    </row>
    <row r="53" spans="1:11" s="63" customFormat="1" x14ac:dyDescent="0.15">
      <c r="A53" s="117" t="s">
        <v>28</v>
      </c>
      <c r="B53" s="118"/>
      <c r="C53" s="118"/>
      <c r="D53" s="119"/>
      <c r="E53" s="62"/>
      <c r="F53" s="46">
        <f>SUM(F33,F38,F43,F46,F48,F52)</f>
        <v>4396</v>
      </c>
      <c r="G53" s="46">
        <f t="shared" ref="G53:I53" si="13">SUM(G33,G38,G43,G46,G48,G52)</f>
        <v>3426</v>
      </c>
      <c r="H53" s="46">
        <f t="shared" si="13"/>
        <v>821</v>
      </c>
      <c r="I53" s="46">
        <f t="shared" si="13"/>
        <v>149</v>
      </c>
      <c r="J53" s="46"/>
      <c r="K53" s="45"/>
    </row>
    <row r="54" spans="1:11" x14ac:dyDescent="0.15">
      <c r="A54" s="67" t="s">
        <v>142</v>
      </c>
      <c r="B54" s="79" t="s">
        <v>82</v>
      </c>
      <c r="C54" s="79" t="s">
        <v>53</v>
      </c>
      <c r="D54" s="82" t="s">
        <v>83</v>
      </c>
      <c r="E54" s="50">
        <v>84</v>
      </c>
      <c r="F54" s="51">
        <f>SUM(G54:I54)</f>
        <v>89</v>
      </c>
      <c r="G54" s="52">
        <v>89</v>
      </c>
      <c r="H54" s="52">
        <v>0</v>
      </c>
      <c r="I54" s="52">
        <v>0</v>
      </c>
      <c r="J54" s="81" t="s">
        <v>84</v>
      </c>
      <c r="K54" s="90" t="s">
        <v>85</v>
      </c>
    </row>
    <row r="55" spans="1:11" x14ac:dyDescent="0.15">
      <c r="A55" s="67"/>
      <c r="B55" s="79"/>
      <c r="C55" s="79"/>
      <c r="D55" s="83"/>
      <c r="E55" s="50">
        <v>93</v>
      </c>
      <c r="F55" s="51">
        <f t="shared" ref="F55:F59" si="14">SUM(G55:I55)</f>
        <v>20</v>
      </c>
      <c r="G55" s="52">
        <v>20</v>
      </c>
      <c r="H55" s="52">
        <v>0</v>
      </c>
      <c r="I55" s="52">
        <v>0</v>
      </c>
      <c r="J55" s="79"/>
      <c r="K55" s="91"/>
    </row>
    <row r="56" spans="1:11" x14ac:dyDescent="0.15">
      <c r="A56" s="67"/>
      <c r="B56" s="79"/>
      <c r="C56" s="79"/>
      <c r="D56" s="83"/>
      <c r="E56" s="50">
        <v>95</v>
      </c>
      <c r="F56" s="51">
        <f t="shared" si="14"/>
        <v>12</v>
      </c>
      <c r="G56" s="52">
        <v>12</v>
      </c>
      <c r="H56" s="52">
        <v>0</v>
      </c>
      <c r="I56" s="52">
        <v>0</v>
      </c>
      <c r="J56" s="79"/>
      <c r="K56" s="91"/>
    </row>
    <row r="57" spans="1:11" x14ac:dyDescent="0.15">
      <c r="A57" s="67"/>
      <c r="B57" s="79"/>
      <c r="C57" s="79"/>
      <c r="D57" s="83"/>
      <c r="E57" s="50">
        <v>99</v>
      </c>
      <c r="F57" s="51">
        <f t="shared" ref="F57" si="15">SUM(G57:I57)</f>
        <v>43</v>
      </c>
      <c r="G57" s="52">
        <v>43</v>
      </c>
      <c r="H57" s="52">
        <v>0</v>
      </c>
      <c r="I57" s="52">
        <v>0</v>
      </c>
      <c r="J57" s="79"/>
      <c r="K57" s="91"/>
    </row>
    <row r="58" spans="1:11" x14ac:dyDescent="0.15">
      <c r="A58" s="67"/>
      <c r="B58" s="79"/>
      <c r="C58" s="79"/>
      <c r="D58" s="83"/>
      <c r="E58" s="50">
        <v>103</v>
      </c>
      <c r="F58" s="51">
        <f t="shared" si="14"/>
        <v>8</v>
      </c>
      <c r="G58" s="52">
        <v>8</v>
      </c>
      <c r="H58" s="52">
        <v>0</v>
      </c>
      <c r="I58" s="52">
        <v>0</v>
      </c>
      <c r="J58" s="79"/>
      <c r="K58" s="91"/>
    </row>
    <row r="59" spans="1:11" x14ac:dyDescent="0.15">
      <c r="A59" s="67"/>
      <c r="B59" s="79"/>
      <c r="C59" s="79"/>
      <c r="D59" s="83"/>
      <c r="E59" s="50">
        <v>110</v>
      </c>
      <c r="F59" s="51">
        <f t="shared" si="14"/>
        <v>6</v>
      </c>
      <c r="G59" s="52">
        <v>6</v>
      </c>
      <c r="H59" s="52">
        <v>0</v>
      </c>
      <c r="I59" s="52">
        <v>0</v>
      </c>
      <c r="J59" s="79"/>
      <c r="K59" s="91"/>
    </row>
    <row r="60" spans="1:11" x14ac:dyDescent="0.15">
      <c r="A60" s="67"/>
      <c r="B60" s="80"/>
      <c r="C60" s="80"/>
      <c r="D60" s="84"/>
      <c r="E60" s="53" t="s">
        <v>7</v>
      </c>
      <c r="F60" s="52">
        <f>SUM(F54:F59)</f>
        <v>178</v>
      </c>
      <c r="G60" s="52">
        <f t="shared" ref="G60:I60" si="16">SUM(G54:G59)</f>
        <v>178</v>
      </c>
      <c r="H60" s="52">
        <f t="shared" si="16"/>
        <v>0</v>
      </c>
      <c r="I60" s="52">
        <f t="shared" si="16"/>
        <v>0</v>
      </c>
      <c r="J60" s="80"/>
      <c r="K60" s="92"/>
    </row>
    <row r="61" spans="1:11" s="63" customFormat="1" x14ac:dyDescent="0.15">
      <c r="A61" s="117" t="s">
        <v>28</v>
      </c>
      <c r="B61" s="118"/>
      <c r="C61" s="118"/>
      <c r="D61" s="119"/>
      <c r="E61" s="62"/>
      <c r="F61" s="46">
        <f>SUM(F60)</f>
        <v>178</v>
      </c>
      <c r="G61" s="46">
        <f t="shared" ref="G61:I61" si="17">SUM(G60)</f>
        <v>178</v>
      </c>
      <c r="H61" s="46">
        <f t="shared" si="17"/>
        <v>0</v>
      </c>
      <c r="I61" s="46">
        <f t="shared" si="17"/>
        <v>0</v>
      </c>
      <c r="J61" s="46"/>
      <c r="K61" s="45"/>
    </row>
    <row r="62" spans="1:11" ht="15" customHeight="1" x14ac:dyDescent="0.15">
      <c r="A62" s="70" t="s">
        <v>141</v>
      </c>
      <c r="B62" s="79" t="s">
        <v>107</v>
      </c>
      <c r="C62" s="79" t="s">
        <v>49</v>
      </c>
      <c r="D62" s="82" t="s">
        <v>110</v>
      </c>
      <c r="E62" s="50">
        <v>84</v>
      </c>
      <c r="F62" s="51">
        <f>SUM(G62:I62)</f>
        <v>400</v>
      </c>
      <c r="G62" s="52">
        <v>400</v>
      </c>
      <c r="H62" s="52">
        <v>0</v>
      </c>
      <c r="I62" s="52">
        <v>0</v>
      </c>
      <c r="J62" s="81" t="s">
        <v>111</v>
      </c>
      <c r="K62" s="90"/>
    </row>
    <row r="63" spans="1:11" ht="15" customHeight="1" x14ac:dyDescent="0.15">
      <c r="A63" s="71"/>
      <c r="B63" s="80"/>
      <c r="C63" s="80"/>
      <c r="D63" s="84"/>
      <c r="E63" s="53" t="s">
        <v>7</v>
      </c>
      <c r="F63" s="52">
        <f>SUM(F62:F62)</f>
        <v>400</v>
      </c>
      <c r="G63" s="52">
        <f>SUM(G62:G62)</f>
        <v>400</v>
      </c>
      <c r="H63" s="52">
        <f>SUM(H62:H62)</f>
        <v>0</v>
      </c>
      <c r="I63" s="52">
        <f>SUM(I62:I62)</f>
        <v>0</v>
      </c>
      <c r="J63" s="80"/>
      <c r="K63" s="92"/>
    </row>
    <row r="64" spans="1:11" ht="15.95" customHeight="1" x14ac:dyDescent="0.15">
      <c r="A64" s="71"/>
      <c r="B64" s="79" t="s">
        <v>52</v>
      </c>
      <c r="C64" s="79" t="s">
        <v>53</v>
      </c>
      <c r="D64" s="82" t="s">
        <v>55</v>
      </c>
      <c r="E64" s="50">
        <v>62</v>
      </c>
      <c r="F64" s="51">
        <f>SUM(G64:I64)</f>
        <v>3</v>
      </c>
      <c r="G64" s="52">
        <v>3</v>
      </c>
      <c r="H64" s="52">
        <v>0</v>
      </c>
      <c r="I64" s="52">
        <v>0</v>
      </c>
      <c r="J64" s="81" t="s">
        <v>54</v>
      </c>
      <c r="K64" s="90"/>
    </row>
    <row r="65" spans="1:11" ht="15.95" customHeight="1" x14ac:dyDescent="0.15">
      <c r="A65" s="71"/>
      <c r="B65" s="79"/>
      <c r="C65" s="79"/>
      <c r="D65" s="83"/>
      <c r="E65" s="50">
        <v>66</v>
      </c>
      <c r="F65" s="51">
        <f t="shared" ref="F65:F66" si="18">SUM(G65:I65)</f>
        <v>3</v>
      </c>
      <c r="G65" s="52">
        <v>3</v>
      </c>
      <c r="H65" s="52">
        <v>0</v>
      </c>
      <c r="I65" s="52">
        <v>0</v>
      </c>
      <c r="J65" s="79"/>
      <c r="K65" s="91"/>
    </row>
    <row r="66" spans="1:11" ht="15.95" customHeight="1" x14ac:dyDescent="0.15">
      <c r="A66" s="71"/>
      <c r="B66" s="79"/>
      <c r="C66" s="79"/>
      <c r="D66" s="83"/>
      <c r="E66" s="50">
        <v>84</v>
      </c>
      <c r="F66" s="51">
        <f t="shared" si="18"/>
        <v>132</v>
      </c>
      <c r="G66" s="52">
        <v>132</v>
      </c>
      <c r="H66" s="52">
        <v>0</v>
      </c>
      <c r="I66" s="52">
        <v>0</v>
      </c>
      <c r="J66" s="79"/>
      <c r="K66" s="91"/>
    </row>
    <row r="67" spans="1:11" ht="15.95" customHeight="1" x14ac:dyDescent="0.15">
      <c r="A67" s="71"/>
      <c r="B67" s="80"/>
      <c r="C67" s="80"/>
      <c r="D67" s="84"/>
      <c r="E67" s="53" t="s">
        <v>7</v>
      </c>
      <c r="F67" s="52">
        <f>SUM(F64:F66)</f>
        <v>138</v>
      </c>
      <c r="G67" s="52">
        <f>SUM(G64:G66)</f>
        <v>138</v>
      </c>
      <c r="H67" s="52">
        <f>SUM(H64:H66)</f>
        <v>0</v>
      </c>
      <c r="I67" s="52">
        <f>SUM(I64:I66)</f>
        <v>0</v>
      </c>
      <c r="J67" s="80"/>
      <c r="K67" s="92"/>
    </row>
    <row r="68" spans="1:11" s="57" customFormat="1" ht="15" customHeight="1" x14ac:dyDescent="0.15">
      <c r="A68" s="71"/>
      <c r="B68" s="85" t="s">
        <v>56</v>
      </c>
      <c r="C68" s="85" t="s">
        <v>57</v>
      </c>
      <c r="D68" s="87" t="s">
        <v>59</v>
      </c>
      <c r="E68" s="54">
        <v>84</v>
      </c>
      <c r="F68" s="55">
        <f>SUM(G68:I68)</f>
        <v>480</v>
      </c>
      <c r="G68" s="56">
        <v>480</v>
      </c>
      <c r="H68" s="56">
        <v>0</v>
      </c>
      <c r="I68" s="56">
        <v>0</v>
      </c>
      <c r="J68" s="93" t="s">
        <v>58</v>
      </c>
      <c r="K68" s="94"/>
    </row>
    <row r="69" spans="1:11" s="57" customFormat="1" ht="15" customHeight="1" x14ac:dyDescent="0.15">
      <c r="A69" s="71"/>
      <c r="B69" s="85"/>
      <c r="C69" s="85"/>
      <c r="D69" s="88"/>
      <c r="E69" s="54">
        <v>116</v>
      </c>
      <c r="F69" s="55">
        <f t="shared" ref="F69" si="19">SUM(G69:I69)</f>
        <v>474</v>
      </c>
      <c r="G69" s="56">
        <v>474</v>
      </c>
      <c r="H69" s="56">
        <v>0</v>
      </c>
      <c r="I69" s="56">
        <v>0</v>
      </c>
      <c r="J69" s="85"/>
      <c r="K69" s="96"/>
    </row>
    <row r="70" spans="1:11" s="57" customFormat="1" ht="15" customHeight="1" x14ac:dyDescent="0.15">
      <c r="A70" s="71"/>
      <c r="B70" s="86"/>
      <c r="C70" s="86"/>
      <c r="D70" s="89"/>
      <c r="E70" s="58" t="s">
        <v>7</v>
      </c>
      <c r="F70" s="56">
        <f>SUM(F68:F69)</f>
        <v>954</v>
      </c>
      <c r="G70" s="56">
        <f>SUM(G68:G69)</f>
        <v>954</v>
      </c>
      <c r="H70" s="56">
        <f>SUM(H68:H69)</f>
        <v>0</v>
      </c>
      <c r="I70" s="56">
        <f>SUM(I68:I69)</f>
        <v>0</v>
      </c>
      <c r="J70" s="86"/>
      <c r="K70" s="95"/>
    </row>
    <row r="71" spans="1:11" ht="15" customHeight="1" x14ac:dyDescent="0.15">
      <c r="A71" s="71"/>
      <c r="B71" s="79" t="s">
        <v>98</v>
      </c>
      <c r="C71" s="79" t="s">
        <v>57</v>
      </c>
      <c r="D71" s="82" t="s">
        <v>100</v>
      </c>
      <c r="E71" s="50">
        <v>84</v>
      </c>
      <c r="F71" s="51">
        <f>SUM(G71:I71)</f>
        <v>629</v>
      </c>
      <c r="G71" s="52">
        <v>629</v>
      </c>
      <c r="H71" s="52">
        <v>0</v>
      </c>
      <c r="I71" s="52">
        <v>0</v>
      </c>
      <c r="J71" s="81" t="s">
        <v>99</v>
      </c>
      <c r="K71" s="90"/>
    </row>
    <row r="72" spans="1:11" ht="15" customHeight="1" x14ac:dyDescent="0.15">
      <c r="A72" s="71"/>
      <c r="B72" s="79"/>
      <c r="C72" s="79"/>
      <c r="D72" s="83"/>
      <c r="E72" s="50">
        <v>105</v>
      </c>
      <c r="F72" s="51">
        <f t="shared" ref="F72:F74" si="20">SUM(G72:I72)</f>
        <v>217</v>
      </c>
      <c r="G72" s="52">
        <v>217</v>
      </c>
      <c r="H72" s="52">
        <v>0</v>
      </c>
      <c r="I72" s="52">
        <v>0</v>
      </c>
      <c r="J72" s="79"/>
      <c r="K72" s="91"/>
    </row>
    <row r="73" spans="1:11" ht="15" customHeight="1" x14ac:dyDescent="0.15">
      <c r="A73" s="71"/>
      <c r="B73" s="79"/>
      <c r="C73" s="79"/>
      <c r="D73" s="83"/>
      <c r="E73" s="50">
        <v>120</v>
      </c>
      <c r="F73" s="51">
        <f t="shared" si="20"/>
        <v>3</v>
      </c>
      <c r="G73" s="52">
        <v>3</v>
      </c>
      <c r="H73" s="52">
        <v>0</v>
      </c>
      <c r="I73" s="52">
        <v>0</v>
      </c>
      <c r="J73" s="79"/>
      <c r="K73" s="91"/>
    </row>
    <row r="74" spans="1:11" ht="15" customHeight="1" x14ac:dyDescent="0.15">
      <c r="A74" s="71"/>
      <c r="B74" s="79"/>
      <c r="C74" s="79"/>
      <c r="D74" s="83"/>
      <c r="E74" s="50">
        <v>155</v>
      </c>
      <c r="F74" s="51">
        <f t="shared" si="20"/>
        <v>2</v>
      </c>
      <c r="G74" s="52">
        <v>2</v>
      </c>
      <c r="H74" s="52">
        <v>0</v>
      </c>
      <c r="I74" s="52">
        <v>0</v>
      </c>
      <c r="J74" s="79"/>
      <c r="K74" s="91"/>
    </row>
    <row r="75" spans="1:11" ht="15" customHeight="1" x14ac:dyDescent="0.15">
      <c r="A75" s="72"/>
      <c r="B75" s="80"/>
      <c r="C75" s="80"/>
      <c r="D75" s="84"/>
      <c r="E75" s="53" t="s">
        <v>7</v>
      </c>
      <c r="F75" s="52">
        <f>SUM(F71:F74)</f>
        <v>851</v>
      </c>
      <c r="G75" s="52">
        <f>SUM(G71:G74)</f>
        <v>851</v>
      </c>
      <c r="H75" s="52">
        <f>SUM(H71:H74)</f>
        <v>0</v>
      </c>
      <c r="I75" s="52">
        <f>SUM(I71:I74)</f>
        <v>0</v>
      </c>
      <c r="J75" s="80"/>
      <c r="K75" s="92"/>
    </row>
    <row r="76" spans="1:11" s="57" customFormat="1" ht="15" customHeight="1" x14ac:dyDescent="0.15">
      <c r="A76" s="76" t="s">
        <v>42</v>
      </c>
      <c r="B76" s="77"/>
      <c r="C76" s="77"/>
      <c r="D76" s="78"/>
      <c r="E76" s="59"/>
      <c r="F76" s="60">
        <f>SUM(F63,F67,F70,F75)</f>
        <v>2343</v>
      </c>
      <c r="G76" s="60">
        <f t="shared" ref="G76:I76" si="21">SUM(G63,G67,G70,G75)</f>
        <v>2343</v>
      </c>
      <c r="H76" s="60">
        <f t="shared" si="21"/>
        <v>0</v>
      </c>
      <c r="I76" s="60">
        <f t="shared" si="21"/>
        <v>0</v>
      </c>
      <c r="J76" s="60"/>
      <c r="K76" s="61"/>
    </row>
    <row r="77" spans="1:11" s="57" customFormat="1" ht="15" customHeight="1" x14ac:dyDescent="0.15">
      <c r="A77" s="73" t="s">
        <v>43</v>
      </c>
      <c r="B77" s="85" t="s">
        <v>71</v>
      </c>
      <c r="C77" s="85" t="s">
        <v>68</v>
      </c>
      <c r="D77" s="87" t="s">
        <v>69</v>
      </c>
      <c r="E77" s="54">
        <v>84</v>
      </c>
      <c r="F77" s="55">
        <f>SUM(G77:I77)</f>
        <v>221</v>
      </c>
      <c r="G77" s="56">
        <v>221</v>
      </c>
      <c r="H77" s="56">
        <v>0</v>
      </c>
      <c r="I77" s="56">
        <v>0</v>
      </c>
      <c r="J77" s="93" t="s">
        <v>70</v>
      </c>
      <c r="K77" s="94"/>
    </row>
    <row r="78" spans="1:11" s="57" customFormat="1" ht="15" customHeight="1" x14ac:dyDescent="0.15">
      <c r="A78" s="74"/>
      <c r="B78" s="86"/>
      <c r="C78" s="86"/>
      <c r="D78" s="89"/>
      <c r="E78" s="58" t="s">
        <v>7</v>
      </c>
      <c r="F78" s="56">
        <f>SUM(F77:F77)</f>
        <v>221</v>
      </c>
      <c r="G78" s="56">
        <f>SUM(G77:G77)</f>
        <v>221</v>
      </c>
      <c r="H78" s="56">
        <f>SUM(H77:H77)</f>
        <v>0</v>
      </c>
      <c r="I78" s="56">
        <f>SUM(I77:I77)</f>
        <v>0</v>
      </c>
      <c r="J78" s="86"/>
      <c r="K78" s="95"/>
    </row>
    <row r="79" spans="1:11" ht="15" customHeight="1" x14ac:dyDescent="0.15">
      <c r="A79" s="74"/>
      <c r="B79" s="79" t="s">
        <v>72</v>
      </c>
      <c r="C79" s="79" t="s">
        <v>57</v>
      </c>
      <c r="D79" s="82" t="s">
        <v>73</v>
      </c>
      <c r="E79" s="50">
        <v>84</v>
      </c>
      <c r="F79" s="51">
        <f>SUM(G79:I79)</f>
        <v>254</v>
      </c>
      <c r="G79" s="52">
        <v>254</v>
      </c>
      <c r="H79" s="52">
        <v>0</v>
      </c>
      <c r="I79" s="52">
        <v>0</v>
      </c>
      <c r="J79" s="81" t="s">
        <v>74</v>
      </c>
      <c r="K79" s="90"/>
    </row>
    <row r="80" spans="1:11" ht="15" customHeight="1" x14ac:dyDescent="0.15">
      <c r="A80" s="75"/>
      <c r="B80" s="80"/>
      <c r="C80" s="80"/>
      <c r="D80" s="84"/>
      <c r="E80" s="53" t="s">
        <v>7</v>
      </c>
      <c r="F80" s="52">
        <f>SUM(F79:F79)</f>
        <v>254</v>
      </c>
      <c r="G80" s="52">
        <f>SUM(G79:G79)</f>
        <v>254</v>
      </c>
      <c r="H80" s="52">
        <f>SUM(H79:H79)</f>
        <v>0</v>
      </c>
      <c r="I80" s="52">
        <f>SUM(I79:I79)</f>
        <v>0</v>
      </c>
      <c r="J80" s="80"/>
      <c r="K80" s="92"/>
    </row>
    <row r="81" spans="1:11" s="57" customFormat="1" ht="15" customHeight="1" x14ac:dyDescent="0.15">
      <c r="A81" s="76" t="s">
        <v>42</v>
      </c>
      <c r="B81" s="77"/>
      <c r="C81" s="77"/>
      <c r="D81" s="78"/>
      <c r="E81" s="59"/>
      <c r="F81" s="60">
        <f>SUM(F78,F80)</f>
        <v>475</v>
      </c>
      <c r="G81" s="60">
        <f>SUM(G78)</f>
        <v>221</v>
      </c>
      <c r="H81" s="60">
        <f>SUM(H78)</f>
        <v>0</v>
      </c>
      <c r="I81" s="60">
        <f>SUM(I78)</f>
        <v>0</v>
      </c>
      <c r="J81" s="60"/>
      <c r="K81" s="61"/>
    </row>
    <row r="82" spans="1:11" s="57" customFormat="1" ht="15" customHeight="1" x14ac:dyDescent="0.15">
      <c r="A82" s="73" t="s">
        <v>44</v>
      </c>
      <c r="B82" s="85" t="s">
        <v>94</v>
      </c>
      <c r="C82" s="85" t="s">
        <v>95</v>
      </c>
      <c r="D82" s="87" t="s">
        <v>96</v>
      </c>
      <c r="E82" s="54">
        <v>59</v>
      </c>
      <c r="F82" s="55">
        <f>SUM(G82:I82)</f>
        <v>102</v>
      </c>
      <c r="G82" s="56">
        <v>101</v>
      </c>
      <c r="H82" s="56">
        <v>1</v>
      </c>
      <c r="I82" s="56">
        <v>0</v>
      </c>
      <c r="J82" s="93" t="s">
        <v>97</v>
      </c>
      <c r="K82" s="94"/>
    </row>
    <row r="83" spans="1:11" s="57" customFormat="1" ht="15" customHeight="1" x14ac:dyDescent="0.15">
      <c r="A83" s="74"/>
      <c r="B83" s="85"/>
      <c r="C83" s="85"/>
      <c r="D83" s="88"/>
      <c r="E83" s="54">
        <v>65</v>
      </c>
      <c r="F83" s="55">
        <f t="shared" ref="F83" si="22">SUM(G83:I83)</f>
        <v>154</v>
      </c>
      <c r="G83" s="56">
        <v>89</v>
      </c>
      <c r="H83" s="56">
        <v>65</v>
      </c>
      <c r="I83" s="56">
        <v>0</v>
      </c>
      <c r="J83" s="85"/>
      <c r="K83" s="96"/>
    </row>
    <row r="84" spans="1:11" s="57" customFormat="1" ht="15" customHeight="1" x14ac:dyDescent="0.15">
      <c r="A84" s="75"/>
      <c r="B84" s="86"/>
      <c r="C84" s="86"/>
      <c r="D84" s="89"/>
      <c r="E84" s="58" t="s">
        <v>7</v>
      </c>
      <c r="F84" s="56">
        <f>SUM(F82:F83)</f>
        <v>256</v>
      </c>
      <c r="G84" s="56">
        <f>SUM(G82:G83)</f>
        <v>190</v>
      </c>
      <c r="H84" s="56">
        <f>SUM(H82:H83)</f>
        <v>66</v>
      </c>
      <c r="I84" s="56">
        <f>SUM(I82:I83)</f>
        <v>0</v>
      </c>
      <c r="J84" s="86"/>
      <c r="K84" s="95"/>
    </row>
    <row r="85" spans="1:11" s="57" customFormat="1" ht="15" customHeight="1" x14ac:dyDescent="0.15">
      <c r="A85" s="76" t="s">
        <v>42</v>
      </c>
      <c r="B85" s="77"/>
      <c r="C85" s="77"/>
      <c r="D85" s="78"/>
      <c r="E85" s="59"/>
      <c r="F85" s="60">
        <f>SUM(F84)</f>
        <v>256</v>
      </c>
      <c r="G85" s="60">
        <f>SUM(G84)</f>
        <v>190</v>
      </c>
      <c r="H85" s="60">
        <f>SUM(H84)</f>
        <v>66</v>
      </c>
      <c r="I85" s="60">
        <f>SUM(I84)</f>
        <v>0</v>
      </c>
      <c r="J85" s="60"/>
      <c r="K85" s="61"/>
    </row>
    <row r="86" spans="1:11" s="57" customFormat="1" ht="15" customHeight="1" x14ac:dyDescent="0.15">
      <c r="A86" s="73" t="s">
        <v>45</v>
      </c>
      <c r="B86" s="85" t="s">
        <v>120</v>
      </c>
      <c r="C86" s="85" t="s">
        <v>121</v>
      </c>
      <c r="D86" s="87" t="s">
        <v>122</v>
      </c>
      <c r="E86" s="54">
        <v>84</v>
      </c>
      <c r="F86" s="55">
        <f>SUM(G86:I86)</f>
        <v>809</v>
      </c>
      <c r="G86" s="56">
        <v>809</v>
      </c>
      <c r="H86" s="56">
        <v>0</v>
      </c>
      <c r="I86" s="56">
        <v>0</v>
      </c>
      <c r="J86" s="93" t="s">
        <v>123</v>
      </c>
      <c r="K86" s="94"/>
    </row>
    <row r="87" spans="1:11" s="57" customFormat="1" ht="15" customHeight="1" x14ac:dyDescent="0.15">
      <c r="A87" s="74"/>
      <c r="B87" s="85"/>
      <c r="C87" s="85"/>
      <c r="D87" s="88"/>
      <c r="E87" s="54">
        <v>116</v>
      </c>
      <c r="F87" s="55">
        <f t="shared" ref="F87" si="23">SUM(G87:I87)</f>
        <v>119</v>
      </c>
      <c r="G87" s="56">
        <v>119</v>
      </c>
      <c r="H87" s="56">
        <v>0</v>
      </c>
      <c r="I87" s="56">
        <v>0</v>
      </c>
      <c r="J87" s="85"/>
      <c r="K87" s="96"/>
    </row>
    <row r="88" spans="1:11" s="57" customFormat="1" ht="15" customHeight="1" x14ac:dyDescent="0.15">
      <c r="A88" s="75"/>
      <c r="B88" s="86"/>
      <c r="C88" s="86"/>
      <c r="D88" s="89"/>
      <c r="E88" s="58" t="s">
        <v>7</v>
      </c>
      <c r="F88" s="56">
        <f>SUM(F86:F87)</f>
        <v>928</v>
      </c>
      <c r="G88" s="56">
        <f>SUM(G86:G87)</f>
        <v>928</v>
      </c>
      <c r="H88" s="56">
        <f>SUM(H86:H87)</f>
        <v>0</v>
      </c>
      <c r="I88" s="56">
        <f>SUM(I86:I87)</f>
        <v>0</v>
      </c>
      <c r="J88" s="86"/>
      <c r="K88" s="95"/>
    </row>
    <row r="89" spans="1:11" s="57" customFormat="1" ht="15" customHeight="1" x14ac:dyDescent="0.15">
      <c r="A89" s="76" t="s">
        <v>42</v>
      </c>
      <c r="B89" s="77"/>
      <c r="C89" s="77"/>
      <c r="D89" s="78"/>
      <c r="E89" s="59"/>
      <c r="F89" s="60">
        <f>SUM(F88)</f>
        <v>928</v>
      </c>
      <c r="G89" s="60">
        <f>SUM(G88)</f>
        <v>928</v>
      </c>
      <c r="H89" s="60">
        <f>SUM(H88)</f>
        <v>0</v>
      </c>
      <c r="I89" s="60">
        <f>SUM(I88)</f>
        <v>0</v>
      </c>
      <c r="J89" s="60"/>
      <c r="K89" s="61"/>
    </row>
    <row r="90" spans="1:11" ht="15" customHeight="1" x14ac:dyDescent="0.15">
      <c r="A90" s="70" t="s">
        <v>145</v>
      </c>
      <c r="B90" s="79" t="s">
        <v>126</v>
      </c>
      <c r="C90" s="79" t="s">
        <v>49</v>
      </c>
      <c r="D90" s="82" t="s">
        <v>131</v>
      </c>
      <c r="E90" s="50">
        <v>84</v>
      </c>
      <c r="F90" s="51">
        <f>SUM(G90:I90)</f>
        <v>658</v>
      </c>
      <c r="G90" s="52">
        <v>658</v>
      </c>
      <c r="H90" s="52">
        <v>0</v>
      </c>
      <c r="I90" s="52">
        <v>0</v>
      </c>
      <c r="J90" s="81" t="s">
        <v>132</v>
      </c>
      <c r="K90" s="90"/>
    </row>
    <row r="91" spans="1:11" ht="15" customHeight="1" x14ac:dyDescent="0.15">
      <c r="A91" s="71"/>
      <c r="B91" s="79"/>
      <c r="C91" s="79"/>
      <c r="D91" s="83"/>
      <c r="E91" s="50">
        <v>108</v>
      </c>
      <c r="F91" s="51">
        <f t="shared" ref="F91:F92" si="24">SUM(G91:I91)</f>
        <v>141</v>
      </c>
      <c r="G91" s="52">
        <v>141</v>
      </c>
      <c r="H91" s="52">
        <v>0</v>
      </c>
      <c r="I91" s="52">
        <v>0</v>
      </c>
      <c r="J91" s="79"/>
      <c r="K91" s="91"/>
    </row>
    <row r="92" spans="1:11" ht="15" customHeight="1" x14ac:dyDescent="0.15">
      <c r="A92" s="71"/>
      <c r="B92" s="79"/>
      <c r="C92" s="79"/>
      <c r="D92" s="83"/>
      <c r="E92" s="50">
        <v>127</v>
      </c>
      <c r="F92" s="51">
        <f t="shared" si="24"/>
        <v>94</v>
      </c>
      <c r="G92" s="52">
        <v>94</v>
      </c>
      <c r="H92" s="52">
        <v>0</v>
      </c>
      <c r="I92" s="52">
        <v>0</v>
      </c>
      <c r="J92" s="79"/>
      <c r="K92" s="91"/>
    </row>
    <row r="93" spans="1:11" ht="15" customHeight="1" x14ac:dyDescent="0.15">
      <c r="A93" s="71"/>
      <c r="B93" s="80"/>
      <c r="C93" s="80"/>
      <c r="D93" s="84"/>
      <c r="E93" s="53" t="s">
        <v>7</v>
      </c>
      <c r="F93" s="52">
        <f>SUM(F90:F92)</f>
        <v>893</v>
      </c>
      <c r="G93" s="52">
        <f>SUM(G90:G92)</f>
        <v>893</v>
      </c>
      <c r="H93" s="52">
        <f>SUM(H90:H92)</f>
        <v>0</v>
      </c>
      <c r="I93" s="52">
        <f>SUM(I90:I92)</f>
        <v>0</v>
      </c>
      <c r="J93" s="80"/>
      <c r="K93" s="92"/>
    </row>
    <row r="94" spans="1:11" ht="15" customHeight="1" x14ac:dyDescent="0.15">
      <c r="A94" s="71"/>
      <c r="B94" s="79" t="s">
        <v>72</v>
      </c>
      <c r="C94" s="79" t="s">
        <v>75</v>
      </c>
      <c r="D94" s="82" t="s">
        <v>76</v>
      </c>
      <c r="E94" s="50">
        <v>59</v>
      </c>
      <c r="F94" s="51">
        <f>SUM(G94:I94)</f>
        <v>687</v>
      </c>
      <c r="G94" s="52">
        <v>0</v>
      </c>
      <c r="H94" s="52">
        <v>132</v>
      </c>
      <c r="I94" s="52">
        <v>555</v>
      </c>
      <c r="J94" s="81" t="s">
        <v>77</v>
      </c>
      <c r="K94" s="90"/>
    </row>
    <row r="95" spans="1:11" ht="15" customHeight="1" x14ac:dyDescent="0.15">
      <c r="A95" s="71"/>
      <c r="B95" s="79"/>
      <c r="C95" s="79"/>
      <c r="D95" s="83"/>
      <c r="E95" s="50">
        <v>74</v>
      </c>
      <c r="F95" s="51">
        <f t="shared" ref="F95:F96" si="25">SUM(G95:I95)</f>
        <v>558</v>
      </c>
      <c r="G95" s="52">
        <v>0</v>
      </c>
      <c r="H95" s="52">
        <v>79</v>
      </c>
      <c r="I95" s="52">
        <v>479</v>
      </c>
      <c r="J95" s="79"/>
      <c r="K95" s="91"/>
    </row>
    <row r="96" spans="1:11" x14ac:dyDescent="0.15">
      <c r="A96" s="71"/>
      <c r="B96" s="79"/>
      <c r="C96" s="79"/>
      <c r="D96" s="83"/>
      <c r="E96" s="50">
        <v>84</v>
      </c>
      <c r="F96" s="51">
        <f t="shared" si="25"/>
        <v>334</v>
      </c>
      <c r="G96" s="52">
        <v>0</v>
      </c>
      <c r="H96" s="52">
        <v>49</v>
      </c>
      <c r="I96" s="52">
        <v>285</v>
      </c>
      <c r="J96" s="79"/>
      <c r="K96" s="91"/>
    </row>
    <row r="97" spans="1:11" x14ac:dyDescent="0.15">
      <c r="A97" s="71"/>
      <c r="B97" s="80"/>
      <c r="C97" s="80"/>
      <c r="D97" s="84"/>
      <c r="E97" s="53" t="s">
        <v>7</v>
      </c>
      <c r="F97" s="52">
        <f>SUM(F94:F96)</f>
        <v>1579</v>
      </c>
      <c r="G97" s="52">
        <f>SUM(G94:G96)</f>
        <v>0</v>
      </c>
      <c r="H97" s="52">
        <f>SUM(H94:H96)</f>
        <v>260</v>
      </c>
      <c r="I97" s="52">
        <f>SUM(I94:I96)</f>
        <v>1319</v>
      </c>
      <c r="J97" s="80"/>
      <c r="K97" s="92"/>
    </row>
    <row r="98" spans="1:11" ht="15" customHeight="1" x14ac:dyDescent="0.15">
      <c r="A98" s="71"/>
      <c r="B98" s="79" t="s">
        <v>103</v>
      </c>
      <c r="C98" s="79" t="s">
        <v>53</v>
      </c>
      <c r="D98" s="82" t="s">
        <v>104</v>
      </c>
      <c r="E98" s="50">
        <v>59</v>
      </c>
      <c r="F98" s="51">
        <f>SUM(G98:I98)</f>
        <v>128</v>
      </c>
      <c r="G98" s="52">
        <v>128</v>
      </c>
      <c r="H98" s="52">
        <v>0</v>
      </c>
      <c r="I98" s="52">
        <v>0</v>
      </c>
      <c r="J98" s="81" t="s">
        <v>77</v>
      </c>
      <c r="K98" s="90"/>
    </row>
    <row r="99" spans="1:11" ht="15" customHeight="1" x14ac:dyDescent="0.15">
      <c r="A99" s="71"/>
      <c r="B99" s="79"/>
      <c r="C99" s="79"/>
      <c r="D99" s="83"/>
      <c r="E99" s="50">
        <v>84</v>
      </c>
      <c r="F99" s="51">
        <f t="shared" ref="F99:F100" si="26">SUM(G99:I99)</f>
        <v>688</v>
      </c>
      <c r="G99" s="52">
        <v>688</v>
      </c>
      <c r="H99" s="52">
        <v>0</v>
      </c>
      <c r="I99" s="52">
        <v>0</v>
      </c>
      <c r="J99" s="79"/>
      <c r="K99" s="91"/>
    </row>
    <row r="100" spans="1:11" ht="15" customHeight="1" x14ac:dyDescent="0.15">
      <c r="A100" s="71"/>
      <c r="B100" s="79"/>
      <c r="C100" s="79"/>
      <c r="D100" s="83"/>
      <c r="E100" s="50">
        <v>114</v>
      </c>
      <c r="F100" s="51">
        <f t="shared" si="26"/>
        <v>183</v>
      </c>
      <c r="G100" s="52">
        <v>183</v>
      </c>
      <c r="H100" s="52">
        <v>0</v>
      </c>
      <c r="I100" s="52">
        <v>0</v>
      </c>
      <c r="J100" s="79"/>
      <c r="K100" s="91"/>
    </row>
    <row r="101" spans="1:11" ht="15" customHeight="1" x14ac:dyDescent="0.15">
      <c r="A101" s="72"/>
      <c r="B101" s="80"/>
      <c r="C101" s="80"/>
      <c r="D101" s="84"/>
      <c r="E101" s="53" t="s">
        <v>7</v>
      </c>
      <c r="F101" s="52">
        <f>SUM(F98:F100)</f>
        <v>999</v>
      </c>
      <c r="G101" s="52">
        <f>SUM(G98:G100)</f>
        <v>999</v>
      </c>
      <c r="H101" s="52">
        <f>SUM(H98:H100)</f>
        <v>0</v>
      </c>
      <c r="I101" s="52">
        <f>SUM(I98:I100)</f>
        <v>0</v>
      </c>
      <c r="J101" s="80"/>
      <c r="K101" s="92"/>
    </row>
    <row r="102" spans="1:11" s="57" customFormat="1" ht="15" customHeight="1" x14ac:dyDescent="0.15">
      <c r="A102" s="76" t="s">
        <v>42</v>
      </c>
      <c r="B102" s="77"/>
      <c r="C102" s="77"/>
      <c r="D102" s="78"/>
      <c r="E102" s="59"/>
      <c r="F102" s="60">
        <f>SUM(F93,F97,F101)</f>
        <v>3471</v>
      </c>
      <c r="G102" s="60">
        <f t="shared" ref="G102:I102" si="27">SUM(G93,G97,G101)</f>
        <v>1892</v>
      </c>
      <c r="H102" s="60">
        <f t="shared" si="27"/>
        <v>260</v>
      </c>
      <c r="I102" s="60">
        <f t="shared" si="27"/>
        <v>1319</v>
      </c>
      <c r="J102" s="60"/>
      <c r="K102" s="61"/>
    </row>
    <row r="103" spans="1:11" ht="15" customHeight="1" x14ac:dyDescent="0.15">
      <c r="A103" s="70" t="s">
        <v>140</v>
      </c>
      <c r="B103" s="79" t="s">
        <v>48</v>
      </c>
      <c r="C103" s="79" t="s">
        <v>49</v>
      </c>
      <c r="D103" s="82" t="s">
        <v>50</v>
      </c>
      <c r="E103" s="50">
        <v>66</v>
      </c>
      <c r="F103" s="51">
        <f>SUM(G103:I103)</f>
        <v>73</v>
      </c>
      <c r="G103" s="52">
        <v>73</v>
      </c>
      <c r="H103" s="52">
        <v>0</v>
      </c>
      <c r="I103" s="52">
        <v>0</v>
      </c>
      <c r="J103" s="81" t="s">
        <v>51</v>
      </c>
      <c r="K103" s="90"/>
    </row>
    <row r="104" spans="1:11" ht="15" customHeight="1" x14ac:dyDescent="0.15">
      <c r="A104" s="71"/>
      <c r="B104" s="79"/>
      <c r="C104" s="79"/>
      <c r="D104" s="83"/>
      <c r="E104" s="50">
        <v>84</v>
      </c>
      <c r="F104" s="51">
        <f t="shared" ref="F104:F105" si="28">SUM(G104:I104)</f>
        <v>294</v>
      </c>
      <c r="G104" s="52">
        <v>294</v>
      </c>
      <c r="H104" s="52">
        <v>0</v>
      </c>
      <c r="I104" s="52">
        <v>0</v>
      </c>
      <c r="J104" s="79"/>
      <c r="K104" s="91"/>
    </row>
    <row r="105" spans="1:11" x14ac:dyDescent="0.15">
      <c r="A105" s="71"/>
      <c r="B105" s="79"/>
      <c r="C105" s="79"/>
      <c r="D105" s="83"/>
      <c r="E105" s="50">
        <v>115</v>
      </c>
      <c r="F105" s="51">
        <f t="shared" si="28"/>
        <v>61</v>
      </c>
      <c r="G105" s="52">
        <v>61</v>
      </c>
      <c r="H105" s="52">
        <v>0</v>
      </c>
      <c r="I105" s="52">
        <v>0</v>
      </c>
      <c r="J105" s="79"/>
      <c r="K105" s="91"/>
    </row>
    <row r="106" spans="1:11" x14ac:dyDescent="0.15">
      <c r="A106" s="71"/>
      <c r="B106" s="80"/>
      <c r="C106" s="80"/>
      <c r="D106" s="84"/>
      <c r="E106" s="53" t="s">
        <v>7</v>
      </c>
      <c r="F106" s="52">
        <f>SUM(F103:F105)</f>
        <v>428</v>
      </c>
      <c r="G106" s="52">
        <f>SUM(G103:G105)</f>
        <v>428</v>
      </c>
      <c r="H106" s="52">
        <f>SUM(H103:H105)</f>
        <v>0</v>
      </c>
      <c r="I106" s="52">
        <f>SUM(I103:I105)</f>
        <v>0</v>
      </c>
      <c r="J106" s="80"/>
      <c r="K106" s="92"/>
    </row>
    <row r="107" spans="1:11" ht="15" customHeight="1" x14ac:dyDescent="0.15">
      <c r="A107" s="71"/>
      <c r="B107" s="79" t="s">
        <v>137</v>
      </c>
      <c r="C107" s="79" t="s">
        <v>133</v>
      </c>
      <c r="D107" s="82" t="s">
        <v>134</v>
      </c>
      <c r="E107" s="50">
        <v>84</v>
      </c>
      <c r="F107" s="51">
        <f>SUM(G107:I107)</f>
        <v>1895</v>
      </c>
      <c r="G107" s="52">
        <v>1895</v>
      </c>
      <c r="H107" s="52">
        <v>0</v>
      </c>
      <c r="I107" s="52">
        <v>0</v>
      </c>
      <c r="J107" s="81" t="s">
        <v>135</v>
      </c>
      <c r="K107" s="90" t="s">
        <v>136</v>
      </c>
    </row>
    <row r="108" spans="1:11" ht="15" customHeight="1" x14ac:dyDescent="0.15">
      <c r="A108" s="71"/>
      <c r="B108" s="79"/>
      <c r="C108" s="79"/>
      <c r="D108" s="83"/>
      <c r="E108" s="50">
        <v>127</v>
      </c>
      <c r="F108" s="51">
        <f t="shared" ref="F108:F110" si="29">SUM(G108:I108)</f>
        <v>752</v>
      </c>
      <c r="G108" s="52">
        <v>752</v>
      </c>
      <c r="H108" s="52">
        <v>0</v>
      </c>
      <c r="I108" s="52">
        <v>0</v>
      </c>
      <c r="J108" s="79"/>
      <c r="K108" s="91"/>
    </row>
    <row r="109" spans="1:11" ht="15" customHeight="1" x14ac:dyDescent="0.15">
      <c r="A109" s="71"/>
      <c r="B109" s="79"/>
      <c r="C109" s="79"/>
      <c r="D109" s="83"/>
      <c r="E109" s="50">
        <v>139</v>
      </c>
      <c r="F109" s="51">
        <f t="shared" si="29"/>
        <v>10</v>
      </c>
      <c r="G109" s="52">
        <v>10</v>
      </c>
      <c r="H109" s="52">
        <v>0</v>
      </c>
      <c r="I109" s="52">
        <v>0</v>
      </c>
      <c r="J109" s="79"/>
      <c r="K109" s="91"/>
    </row>
    <row r="110" spans="1:11" ht="15" customHeight="1" x14ac:dyDescent="0.15">
      <c r="A110" s="71"/>
      <c r="B110" s="79"/>
      <c r="C110" s="79"/>
      <c r="D110" s="83"/>
      <c r="E110" s="50">
        <v>174</v>
      </c>
      <c r="F110" s="51">
        <f t="shared" si="29"/>
        <v>10</v>
      </c>
      <c r="G110" s="52">
        <v>10</v>
      </c>
      <c r="H110" s="52"/>
      <c r="I110" s="52"/>
      <c r="J110" s="79"/>
      <c r="K110" s="91"/>
    </row>
    <row r="111" spans="1:11" ht="15" customHeight="1" x14ac:dyDescent="0.15">
      <c r="A111" s="72"/>
      <c r="B111" s="80"/>
      <c r="C111" s="80"/>
      <c r="D111" s="84"/>
      <c r="E111" s="53" t="s">
        <v>7</v>
      </c>
      <c r="F111" s="52">
        <f>SUM(F107:F110)</f>
        <v>2667</v>
      </c>
      <c r="G111" s="52">
        <f>SUM(G107:G110)</f>
        <v>2667</v>
      </c>
      <c r="H111" s="52">
        <f>SUM(H107:H110)</f>
        <v>0</v>
      </c>
      <c r="I111" s="52">
        <f>SUM(I107:I110)</f>
        <v>0</v>
      </c>
      <c r="J111" s="80"/>
      <c r="K111" s="92"/>
    </row>
    <row r="112" spans="1:11" s="57" customFormat="1" ht="15" customHeight="1" x14ac:dyDescent="0.15">
      <c r="A112" s="76" t="s">
        <v>42</v>
      </c>
      <c r="B112" s="77"/>
      <c r="C112" s="77"/>
      <c r="D112" s="78"/>
      <c r="E112" s="59"/>
      <c r="F112" s="60">
        <f>SUM(F106,F111)</f>
        <v>3095</v>
      </c>
      <c r="G112" s="60">
        <f t="shared" ref="G112:I112" si="30">SUM(G106,G111)</f>
        <v>3095</v>
      </c>
      <c r="H112" s="60">
        <f t="shared" si="30"/>
        <v>0</v>
      </c>
      <c r="I112" s="60">
        <f t="shared" si="30"/>
        <v>0</v>
      </c>
      <c r="J112" s="60"/>
      <c r="K112" s="61"/>
    </row>
    <row r="113" spans="1:11" ht="15" customHeight="1" x14ac:dyDescent="0.15">
      <c r="A113" s="70" t="s">
        <v>139</v>
      </c>
      <c r="B113" s="79" t="s">
        <v>115</v>
      </c>
      <c r="C113" s="79" t="s">
        <v>49</v>
      </c>
      <c r="D113" s="82" t="s">
        <v>125</v>
      </c>
      <c r="E113" s="50">
        <v>84</v>
      </c>
      <c r="F113" s="51">
        <f>SUM(G113:I113)</f>
        <v>1705</v>
      </c>
      <c r="G113" s="52">
        <v>1705</v>
      </c>
      <c r="H113" s="52">
        <v>0</v>
      </c>
      <c r="I113" s="52">
        <v>0</v>
      </c>
      <c r="J113" s="81" t="s">
        <v>124</v>
      </c>
      <c r="K113" s="90"/>
    </row>
    <row r="114" spans="1:11" ht="15" customHeight="1" x14ac:dyDescent="0.15">
      <c r="A114" s="71"/>
      <c r="B114" s="79"/>
      <c r="C114" s="79"/>
      <c r="D114" s="83"/>
      <c r="E114" s="50">
        <v>102</v>
      </c>
      <c r="F114" s="51">
        <f t="shared" ref="F114" si="31">SUM(G114:I114)</f>
        <v>260</v>
      </c>
      <c r="G114" s="52">
        <v>260</v>
      </c>
      <c r="H114" s="52">
        <v>0</v>
      </c>
      <c r="I114" s="52">
        <v>0</v>
      </c>
      <c r="J114" s="79"/>
      <c r="K114" s="91"/>
    </row>
    <row r="115" spans="1:11" ht="15" customHeight="1" x14ac:dyDescent="0.15">
      <c r="A115" s="71"/>
      <c r="B115" s="80"/>
      <c r="C115" s="80"/>
      <c r="D115" s="84"/>
      <c r="E115" s="53" t="s">
        <v>7</v>
      </c>
      <c r="F115" s="52">
        <f>SUM(F113:F114)</f>
        <v>1965</v>
      </c>
      <c r="G115" s="52">
        <f>SUM(G113:G114)</f>
        <v>1965</v>
      </c>
      <c r="H115" s="52">
        <f>SUM(H113:H114)</f>
        <v>0</v>
      </c>
      <c r="I115" s="52">
        <f>SUM(I113:I114)</f>
        <v>0</v>
      </c>
      <c r="J115" s="80"/>
      <c r="K115" s="92"/>
    </row>
    <row r="116" spans="1:11" s="57" customFormat="1" ht="15" customHeight="1" x14ac:dyDescent="0.15">
      <c r="A116" s="71"/>
      <c r="B116" s="85" t="s">
        <v>63</v>
      </c>
      <c r="C116" s="85" t="s">
        <v>53</v>
      </c>
      <c r="D116" s="87" t="s">
        <v>67</v>
      </c>
      <c r="E116" s="54">
        <v>84</v>
      </c>
      <c r="F116" s="55">
        <f>SUM(G116:I116)</f>
        <v>306</v>
      </c>
      <c r="G116" s="56">
        <v>306</v>
      </c>
      <c r="H116" s="56">
        <v>0</v>
      </c>
      <c r="I116" s="56">
        <v>0</v>
      </c>
      <c r="J116" s="93" t="s">
        <v>66</v>
      </c>
      <c r="K116" s="94"/>
    </row>
    <row r="117" spans="1:11" s="57" customFormat="1" ht="15" customHeight="1" x14ac:dyDescent="0.15">
      <c r="A117" s="72"/>
      <c r="B117" s="86"/>
      <c r="C117" s="86"/>
      <c r="D117" s="89"/>
      <c r="E117" s="58" t="s">
        <v>7</v>
      </c>
      <c r="F117" s="56">
        <f>SUM(F116:F116)</f>
        <v>306</v>
      </c>
      <c r="G117" s="56">
        <f>SUM(G116:G116)</f>
        <v>306</v>
      </c>
      <c r="H117" s="56">
        <f>SUM(H116:H116)</f>
        <v>0</v>
      </c>
      <c r="I117" s="56">
        <f>SUM(I116:I116)</f>
        <v>0</v>
      </c>
      <c r="J117" s="86"/>
      <c r="K117" s="95"/>
    </row>
    <row r="118" spans="1:11" s="57" customFormat="1" ht="15" customHeight="1" x14ac:dyDescent="0.15">
      <c r="A118" s="76" t="s">
        <v>42</v>
      </c>
      <c r="B118" s="77"/>
      <c r="C118" s="77"/>
      <c r="D118" s="78"/>
      <c r="E118" s="59"/>
      <c r="F118" s="60">
        <f>SUM(F115,F117)</f>
        <v>2271</v>
      </c>
      <c r="G118" s="60">
        <f t="shared" ref="G118:I118" si="32">SUM(G115,G117)</f>
        <v>2271</v>
      </c>
      <c r="H118" s="60">
        <f t="shared" si="32"/>
        <v>0</v>
      </c>
      <c r="I118" s="60">
        <f t="shared" si="32"/>
        <v>0</v>
      </c>
      <c r="J118" s="60"/>
      <c r="K118" s="61"/>
    </row>
    <row r="119" spans="1:11" ht="15" customHeight="1" x14ac:dyDescent="0.15">
      <c r="A119" s="70" t="s">
        <v>144</v>
      </c>
      <c r="B119" s="79" t="s">
        <v>60</v>
      </c>
      <c r="C119" s="79" t="s">
        <v>53</v>
      </c>
      <c r="D119" s="81" t="s">
        <v>61</v>
      </c>
      <c r="E119" s="50">
        <v>48</v>
      </c>
      <c r="F119" s="51">
        <f>SUM(G119:I119)</f>
        <v>1</v>
      </c>
      <c r="G119" s="52">
        <v>1</v>
      </c>
      <c r="H119" s="52">
        <v>0</v>
      </c>
      <c r="I119" s="52">
        <v>0</v>
      </c>
      <c r="J119" s="81" t="s">
        <v>62</v>
      </c>
      <c r="K119" s="90"/>
    </row>
    <row r="120" spans="1:11" ht="15" customHeight="1" x14ac:dyDescent="0.15">
      <c r="A120" s="71"/>
      <c r="B120" s="79"/>
      <c r="C120" s="79"/>
      <c r="D120" s="79"/>
      <c r="E120" s="50">
        <v>74</v>
      </c>
      <c r="F120" s="51">
        <f t="shared" ref="F120:F124" si="33">SUM(G120:I120)</f>
        <v>2</v>
      </c>
      <c r="G120" s="52">
        <v>2</v>
      </c>
      <c r="H120" s="52">
        <v>0</v>
      </c>
      <c r="I120" s="52">
        <v>0</v>
      </c>
      <c r="J120" s="79"/>
      <c r="K120" s="91"/>
    </row>
    <row r="121" spans="1:11" ht="15" customHeight="1" x14ac:dyDescent="0.15">
      <c r="A121" s="71"/>
      <c r="B121" s="79"/>
      <c r="C121" s="79"/>
      <c r="D121" s="79"/>
      <c r="E121" s="50">
        <v>76</v>
      </c>
      <c r="F121" s="51">
        <f t="shared" si="33"/>
        <v>14</v>
      </c>
      <c r="G121" s="52">
        <v>14</v>
      </c>
      <c r="H121" s="52">
        <v>0</v>
      </c>
      <c r="I121" s="52">
        <v>0</v>
      </c>
      <c r="J121" s="79"/>
      <c r="K121" s="91"/>
    </row>
    <row r="122" spans="1:11" ht="15" customHeight="1" x14ac:dyDescent="0.15">
      <c r="A122" s="71"/>
      <c r="B122" s="79"/>
      <c r="C122" s="79"/>
      <c r="D122" s="79"/>
      <c r="E122" s="50">
        <v>80</v>
      </c>
      <c r="F122" s="51">
        <f t="shared" si="33"/>
        <v>2</v>
      </c>
      <c r="G122" s="52">
        <v>2</v>
      </c>
      <c r="H122" s="52">
        <v>0</v>
      </c>
      <c r="I122" s="52">
        <v>0</v>
      </c>
      <c r="J122" s="79"/>
      <c r="K122" s="91"/>
    </row>
    <row r="123" spans="1:11" ht="15" customHeight="1" x14ac:dyDescent="0.15">
      <c r="A123" s="71"/>
      <c r="B123" s="79"/>
      <c r="C123" s="79"/>
      <c r="D123" s="79"/>
      <c r="E123" s="50">
        <v>84</v>
      </c>
      <c r="F123" s="51">
        <f t="shared" si="33"/>
        <v>76</v>
      </c>
      <c r="G123" s="52">
        <v>76</v>
      </c>
      <c r="H123" s="52">
        <v>0</v>
      </c>
      <c r="I123" s="52">
        <v>0</v>
      </c>
      <c r="J123" s="79"/>
      <c r="K123" s="91"/>
    </row>
    <row r="124" spans="1:11" ht="15" customHeight="1" x14ac:dyDescent="0.15">
      <c r="A124" s="71"/>
      <c r="B124" s="79"/>
      <c r="C124" s="79"/>
      <c r="D124" s="79"/>
      <c r="E124" s="50">
        <v>110</v>
      </c>
      <c r="F124" s="51">
        <f t="shared" si="33"/>
        <v>41</v>
      </c>
      <c r="G124" s="52">
        <v>41</v>
      </c>
      <c r="H124" s="52">
        <v>0</v>
      </c>
      <c r="I124" s="52">
        <v>0</v>
      </c>
      <c r="J124" s="79"/>
      <c r="K124" s="91"/>
    </row>
    <row r="125" spans="1:11" ht="15" customHeight="1" x14ac:dyDescent="0.15">
      <c r="A125" s="72"/>
      <c r="B125" s="80"/>
      <c r="C125" s="80"/>
      <c r="D125" s="80"/>
      <c r="E125" s="53" t="s">
        <v>7</v>
      </c>
      <c r="F125" s="52">
        <f>SUM(F119:F124)</f>
        <v>136</v>
      </c>
      <c r="G125" s="52">
        <f t="shared" ref="G125:I125" si="34">SUM(G119:G124)</f>
        <v>136</v>
      </c>
      <c r="H125" s="52">
        <f t="shared" si="34"/>
        <v>0</v>
      </c>
      <c r="I125" s="52">
        <f t="shared" si="34"/>
        <v>0</v>
      </c>
      <c r="J125" s="80"/>
      <c r="K125" s="92"/>
    </row>
    <row r="126" spans="1:11" s="57" customFormat="1" ht="15" customHeight="1" x14ac:dyDescent="0.15">
      <c r="A126" s="76" t="s">
        <v>42</v>
      </c>
      <c r="B126" s="77"/>
      <c r="C126" s="77"/>
      <c r="D126" s="78"/>
      <c r="E126" s="59"/>
      <c r="F126" s="60">
        <f>SUM(F125)</f>
        <v>136</v>
      </c>
      <c r="G126" s="60">
        <f t="shared" ref="G126:I126" si="35">SUM(G125)</f>
        <v>136</v>
      </c>
      <c r="H126" s="60">
        <f t="shared" si="35"/>
        <v>0</v>
      </c>
      <c r="I126" s="60">
        <f t="shared" si="35"/>
        <v>0</v>
      </c>
      <c r="J126" s="60"/>
      <c r="K126" s="61"/>
    </row>
  </sheetData>
  <mergeCells count="168">
    <mergeCell ref="A22:A25"/>
    <mergeCell ref="B49:B52"/>
    <mergeCell ref="J44:J46"/>
    <mergeCell ref="K44:K46"/>
    <mergeCell ref="D12:D15"/>
    <mergeCell ref="J12:J15"/>
    <mergeCell ref="K12:K15"/>
    <mergeCell ref="A21:D21"/>
    <mergeCell ref="A61:D61"/>
    <mergeCell ref="D22:D25"/>
    <mergeCell ref="J22:J25"/>
    <mergeCell ref="K22:K25"/>
    <mergeCell ref="A26:D26"/>
    <mergeCell ref="B34:B38"/>
    <mergeCell ref="C34:C38"/>
    <mergeCell ref="D34:D38"/>
    <mergeCell ref="J34:J38"/>
    <mergeCell ref="K34:K38"/>
    <mergeCell ref="C49:C52"/>
    <mergeCell ref="D49:D52"/>
    <mergeCell ref="B12:B15"/>
    <mergeCell ref="C12:C15"/>
    <mergeCell ref="B16:B20"/>
    <mergeCell ref="B47:B48"/>
    <mergeCell ref="B7:B11"/>
    <mergeCell ref="D54:D60"/>
    <mergeCell ref="J54:J60"/>
    <mergeCell ref="A1:K1"/>
    <mergeCell ref="A2:K2"/>
    <mergeCell ref="A4:A5"/>
    <mergeCell ref="B4:B5"/>
    <mergeCell ref="C4:C5"/>
    <mergeCell ref="D4:D5"/>
    <mergeCell ref="E4:E5"/>
    <mergeCell ref="F4:I4"/>
    <mergeCell ref="J4:J5"/>
    <mergeCell ref="K4:K5"/>
    <mergeCell ref="A6:D6"/>
    <mergeCell ref="B39:B43"/>
    <mergeCell ref="C39:C43"/>
    <mergeCell ref="D39:D43"/>
    <mergeCell ref="J39:J43"/>
    <mergeCell ref="K39:K43"/>
    <mergeCell ref="B44:B46"/>
    <mergeCell ref="C44:C46"/>
    <mergeCell ref="D44:D46"/>
    <mergeCell ref="A53:D53"/>
    <mergeCell ref="B22:B25"/>
    <mergeCell ref="B54:B60"/>
    <mergeCell ref="C54:C60"/>
    <mergeCell ref="B27:B33"/>
    <mergeCell ref="C27:C33"/>
    <mergeCell ref="D27:D33"/>
    <mergeCell ref="J27:J33"/>
    <mergeCell ref="K27:K33"/>
    <mergeCell ref="K54:K60"/>
    <mergeCell ref="D47:D48"/>
    <mergeCell ref="K49:K52"/>
    <mergeCell ref="J7:J11"/>
    <mergeCell ref="K7:K11"/>
    <mergeCell ref="C7:C11"/>
    <mergeCell ref="J49:J52"/>
    <mergeCell ref="J47:J48"/>
    <mergeCell ref="K47:K48"/>
    <mergeCell ref="C16:C20"/>
    <mergeCell ref="D16:D20"/>
    <mergeCell ref="J16:J20"/>
    <mergeCell ref="K16:K20"/>
    <mergeCell ref="C22:C25"/>
    <mergeCell ref="C47:C48"/>
    <mergeCell ref="J62:J63"/>
    <mergeCell ref="K62:K63"/>
    <mergeCell ref="B68:B70"/>
    <mergeCell ref="C68:C70"/>
    <mergeCell ref="D68:D70"/>
    <mergeCell ref="J68:J70"/>
    <mergeCell ref="K68:K70"/>
    <mergeCell ref="B71:B75"/>
    <mergeCell ref="C71:C75"/>
    <mergeCell ref="D71:D75"/>
    <mergeCell ref="J71:J75"/>
    <mergeCell ref="K71:K75"/>
    <mergeCell ref="B64:B67"/>
    <mergeCell ref="C64:C67"/>
    <mergeCell ref="D64:D67"/>
    <mergeCell ref="J64:J67"/>
    <mergeCell ref="K64:K67"/>
    <mergeCell ref="J82:J84"/>
    <mergeCell ref="K82:K84"/>
    <mergeCell ref="A76:D76"/>
    <mergeCell ref="B77:B78"/>
    <mergeCell ref="C77:C78"/>
    <mergeCell ref="D77:D78"/>
    <mergeCell ref="J77:J78"/>
    <mergeCell ref="K77:K78"/>
    <mergeCell ref="B79:B80"/>
    <mergeCell ref="C79:C80"/>
    <mergeCell ref="D79:D80"/>
    <mergeCell ref="J79:J80"/>
    <mergeCell ref="K79:K80"/>
    <mergeCell ref="J94:J97"/>
    <mergeCell ref="K94:K97"/>
    <mergeCell ref="B90:B93"/>
    <mergeCell ref="C90:C93"/>
    <mergeCell ref="D90:D93"/>
    <mergeCell ref="J90:J93"/>
    <mergeCell ref="K90:K93"/>
    <mergeCell ref="A89:D89"/>
    <mergeCell ref="A85:D85"/>
    <mergeCell ref="A86:A88"/>
    <mergeCell ref="B86:B88"/>
    <mergeCell ref="C86:C88"/>
    <mergeCell ref="D86:D88"/>
    <mergeCell ref="J86:J88"/>
    <mergeCell ref="K86:K88"/>
    <mergeCell ref="J107:J111"/>
    <mergeCell ref="K107:K111"/>
    <mergeCell ref="B103:B106"/>
    <mergeCell ref="C103:C106"/>
    <mergeCell ref="D103:D106"/>
    <mergeCell ref="J103:J106"/>
    <mergeCell ref="K103:K106"/>
    <mergeCell ref="A102:D102"/>
    <mergeCell ref="B98:B101"/>
    <mergeCell ref="C98:C101"/>
    <mergeCell ref="D98:D101"/>
    <mergeCell ref="J98:J101"/>
    <mergeCell ref="K98:K101"/>
    <mergeCell ref="A103:A111"/>
    <mergeCell ref="J119:J125"/>
    <mergeCell ref="K119:K125"/>
    <mergeCell ref="A118:D118"/>
    <mergeCell ref="A112:D112"/>
    <mergeCell ref="B116:B117"/>
    <mergeCell ref="C116:C117"/>
    <mergeCell ref="D116:D117"/>
    <mergeCell ref="J116:J117"/>
    <mergeCell ref="K116:K117"/>
    <mergeCell ref="B113:B115"/>
    <mergeCell ref="C113:C115"/>
    <mergeCell ref="D113:D115"/>
    <mergeCell ref="J113:J115"/>
    <mergeCell ref="K113:K115"/>
    <mergeCell ref="A113:A117"/>
    <mergeCell ref="A62:A75"/>
    <mergeCell ref="A7:A20"/>
    <mergeCell ref="A77:A80"/>
    <mergeCell ref="A119:A125"/>
    <mergeCell ref="A90:A101"/>
    <mergeCell ref="A126:D126"/>
    <mergeCell ref="B119:B125"/>
    <mergeCell ref="C119:C125"/>
    <mergeCell ref="D119:D125"/>
    <mergeCell ref="B107:B111"/>
    <mergeCell ref="C107:C111"/>
    <mergeCell ref="D107:D111"/>
    <mergeCell ref="B94:B97"/>
    <mergeCell ref="C94:C97"/>
    <mergeCell ref="D94:D97"/>
    <mergeCell ref="A81:D81"/>
    <mergeCell ref="A82:A84"/>
    <mergeCell ref="B82:B84"/>
    <mergeCell ref="C82:C84"/>
    <mergeCell ref="D82:D84"/>
    <mergeCell ref="B62:B63"/>
    <mergeCell ref="C62:C63"/>
    <mergeCell ref="D62:D63"/>
    <mergeCell ref="D7:D11"/>
  </mergeCells>
  <phoneticPr fontId="28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1" manualBreakCount="1">
    <brk id="7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2022-11-04T06:57:05Z</cp:lastPrinted>
  <dcterms:created xsi:type="dcterms:W3CDTF">2008-12-24T01:43:05Z</dcterms:created>
  <dcterms:modified xsi:type="dcterms:W3CDTF">2022-11-04T06:57:14Z</dcterms:modified>
  <cp:version>0906.0200.01</cp:version>
</cp:coreProperties>
</file>