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3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세부내역!$A$5:$K$55</definedName>
    <definedName name="_xlnm.Print_Area" localSheetId="1">세부내역!$A$1:$K$61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E11" i="1" l="1"/>
  <c r="G35" i="2"/>
  <c r="H35" i="2"/>
  <c r="I35" i="2"/>
  <c r="F35" i="2"/>
  <c r="G16" i="2"/>
  <c r="H16" i="2"/>
  <c r="I16" i="2"/>
  <c r="F15" i="2"/>
  <c r="F14" i="2"/>
  <c r="F13" i="2"/>
  <c r="G60" i="2"/>
  <c r="H60" i="2"/>
  <c r="I60" i="2"/>
  <c r="F58" i="2"/>
  <c r="F59" i="2"/>
  <c r="I61" i="2" l="1"/>
  <c r="H61" i="2"/>
  <c r="G61" i="2"/>
  <c r="F57" i="2"/>
  <c r="F56" i="2"/>
  <c r="I54" i="2"/>
  <c r="I55" i="2" s="1"/>
  <c r="H54" i="2"/>
  <c r="H55" i="2" s="1"/>
  <c r="G54" i="2"/>
  <c r="G55" i="2" s="1"/>
  <c r="F53" i="2"/>
  <c r="F52" i="2"/>
  <c r="F51" i="2"/>
  <c r="F50" i="2"/>
  <c r="F49" i="2"/>
  <c r="I47" i="2"/>
  <c r="I48" i="2" s="1"/>
  <c r="H47" i="2"/>
  <c r="H48" i="2" s="1"/>
  <c r="G47" i="2"/>
  <c r="G48" i="2" s="1"/>
  <c r="F46" i="2"/>
  <c r="I44" i="2"/>
  <c r="I45" i="2" s="1"/>
  <c r="H44" i="2"/>
  <c r="H45" i="2" s="1"/>
  <c r="G44" i="2"/>
  <c r="G45" i="2" s="1"/>
  <c r="F43" i="2"/>
  <c r="F42" i="2"/>
  <c r="F41" i="2"/>
  <c r="F40" i="2"/>
  <c r="F39" i="2"/>
  <c r="I21" i="2"/>
  <c r="H21" i="2"/>
  <c r="G21" i="2"/>
  <c r="F20" i="2"/>
  <c r="F19" i="2"/>
  <c r="F18" i="2"/>
  <c r="F17" i="2"/>
  <c r="H22" i="2" l="1"/>
  <c r="I22" i="2"/>
  <c r="G22" i="2"/>
  <c r="F60" i="2"/>
  <c r="F47" i="2"/>
  <c r="F48" i="2" s="1"/>
  <c r="F61" i="2"/>
  <c r="F54" i="2"/>
  <c r="F55" i="2" s="1"/>
  <c r="F44" i="2"/>
  <c r="F45" i="2" s="1"/>
  <c r="F21" i="2"/>
  <c r="C13" i="1"/>
  <c r="D13" i="1"/>
  <c r="E13" i="1"/>
  <c r="F13" i="1"/>
  <c r="C8" i="1"/>
  <c r="D8" i="1"/>
  <c r="E8" i="1"/>
  <c r="F8" i="1"/>
  <c r="I28" i="2" l="1"/>
  <c r="F12" i="2" l="1"/>
  <c r="F11" i="2"/>
  <c r="F10" i="2"/>
  <c r="F9" i="2"/>
  <c r="F8" i="2"/>
  <c r="I37" i="2"/>
  <c r="I38" i="2" s="1"/>
  <c r="H37" i="2"/>
  <c r="H38" i="2" s="1"/>
  <c r="G37" i="2"/>
  <c r="G38" i="2" s="1"/>
  <c r="F36" i="2"/>
  <c r="F37" i="2" s="1"/>
  <c r="F38" i="2" s="1"/>
  <c r="I34" i="2"/>
  <c r="H34" i="2"/>
  <c r="G34" i="2"/>
  <c r="F33" i="2"/>
  <c r="F32" i="2"/>
  <c r="I31" i="2"/>
  <c r="H31" i="2"/>
  <c r="G31" i="2"/>
  <c r="F30" i="2"/>
  <c r="F29" i="2"/>
  <c r="F27" i="2"/>
  <c r="F26" i="2"/>
  <c r="F25" i="2"/>
  <c r="I24" i="2"/>
  <c r="H24" i="2"/>
  <c r="G24" i="2"/>
  <c r="F23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F16" i="2" l="1"/>
  <c r="I7" i="2"/>
  <c r="B13" i="1"/>
  <c r="D6" i="1"/>
  <c r="C6" i="1"/>
  <c r="B8" i="1"/>
  <c r="H28" i="2"/>
  <c r="H7" i="2" s="1"/>
  <c r="G28" i="2"/>
  <c r="G7" i="2" s="1"/>
  <c r="F34" i="2"/>
  <c r="F24" i="2"/>
  <c r="F31" i="2"/>
  <c r="F22" i="2" l="1"/>
  <c r="F7" i="2" s="1"/>
  <c r="B6" i="1"/>
  <c r="F28" i="2"/>
</calcChain>
</file>

<file path=xl/sharedStrings.xml><?xml version="1.0" encoding="utf-8"?>
<sst xmlns="http://schemas.openxmlformats.org/spreadsheetml/2006/main" count="117" uniqueCount="94">
  <si>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</si>
  <si>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</si>
  <si>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</si>
  <si>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</si>
  <si>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</si>
  <si>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</si>
  <si>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</si>
  <si>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</si>
  <si>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</si>
  <si>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</si>
  <si>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</si>
  <si>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</si>
  <si>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</si>
  <si>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</si>
  <si>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</si>
  <si>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</si>
  <si>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</si>
  <si>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</si>
  <si>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</si>
  <si>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</si>
  <si>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</si>
  <si>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</si>
  <si>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</si>
  <si>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</si>
  <si>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</si>
  <si>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</si>
  <si>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</si>
  <si>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</si>
  <si>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</si>
  <si>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</si>
  <si>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</si>
  <si>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</si>
  <si>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</si>
  <si>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</si>
  <si>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</si>
  <si>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</si>
  <si>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</si>
  <si>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</si>
  <si>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</si>
  <si>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</si>
  <si>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</si>
  <si>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</si>
  <si>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</si>
  <si>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충남</t>
    <phoneticPr fontId="28" type="noConversion"/>
  </si>
  <si>
    <t>경북</t>
    <phoneticPr fontId="28" type="noConversion"/>
  </si>
  <si>
    <t>1월 분양계획(총괄표)</t>
    <phoneticPr fontId="28" type="noConversion"/>
  </si>
  <si>
    <t>1월 분양계획 세부내역</t>
    <phoneticPr fontId="28" type="noConversion"/>
  </si>
  <si>
    <t>롯데건설㈜</t>
    <phoneticPr fontId="28" type="noConversion"/>
  </si>
  <si>
    <t>재개발</t>
    <phoneticPr fontId="28" type="noConversion"/>
  </si>
  <si>
    <t>구리시 인창동 289-29</t>
    <phoneticPr fontId="28" type="noConversion"/>
  </si>
  <si>
    <t>34-101</t>
    <phoneticPr fontId="28" type="noConversion"/>
  </si>
  <si>
    <t>02-3483-5978</t>
    <phoneticPr fontId="28" type="noConversion"/>
  </si>
  <si>
    <t>단순
도급</t>
    <phoneticPr fontId="28" type="noConversion"/>
  </si>
  <si>
    <t>동탄2신도시 A56BL</t>
    <phoneticPr fontId="28" type="noConversion"/>
  </si>
  <si>
    <t>DLE&amp;C㈜
계룡건설산업㈜</t>
    <phoneticPr fontId="28" type="noConversion"/>
  </si>
  <si>
    <t>080-783-3000</t>
    <phoneticPr fontId="28" type="noConversion"/>
  </si>
  <si>
    <t>공동사업
총 800호</t>
    <phoneticPr fontId="28" type="noConversion"/>
  </si>
  <si>
    <t>코오롱글로벌㈜</t>
    <phoneticPr fontId="28" type="noConversion"/>
  </si>
  <si>
    <t>조합</t>
    <phoneticPr fontId="28" type="noConversion"/>
  </si>
  <si>
    <t>양평군 양평읍 덕평리 산 29-1</t>
    <phoneticPr fontId="28" type="noConversion"/>
  </si>
  <si>
    <t>031-775-4903</t>
    <phoneticPr fontId="28" type="noConversion"/>
  </si>
  <si>
    <t>㈜서희건설</t>
    <phoneticPr fontId="28" type="noConversion"/>
  </si>
  <si>
    <t>조합</t>
    <phoneticPr fontId="28" type="noConversion"/>
  </si>
  <si>
    <t>평택시 현덕면 화양리 산 184-2</t>
    <phoneticPr fontId="28" type="noConversion"/>
  </si>
  <si>
    <t>02-3416-6700</t>
    <phoneticPr fontId="28" type="noConversion"/>
  </si>
  <si>
    <t>㈜태영건설</t>
    <phoneticPr fontId="28" type="noConversion"/>
  </si>
  <si>
    <t>단순
도급</t>
    <phoneticPr fontId="28" type="noConversion"/>
  </si>
  <si>
    <t>구미시 도량동 산 25</t>
    <phoneticPr fontId="28" type="noConversion"/>
  </si>
  <si>
    <t>-</t>
    <phoneticPr fontId="28" type="noConversion"/>
  </si>
  <si>
    <t>단순
도급</t>
    <phoneticPr fontId="28" type="noConversion"/>
  </si>
  <si>
    <t>강서구 에코델타시티 친수구역조상사업지구 27BL</t>
    <phoneticPr fontId="28" type="noConversion"/>
  </si>
  <si>
    <t>공동사업
총 886호</t>
    <phoneticPr fontId="28" type="noConversion"/>
  </si>
  <si>
    <t>㈜대우건설
우미건설㈜</t>
    <phoneticPr fontId="28" type="noConversion"/>
  </si>
  <si>
    <t>현대건설㈜</t>
    <phoneticPr fontId="28" type="noConversion"/>
  </si>
  <si>
    <t>단순
도급</t>
    <phoneticPr fontId="28" type="noConversion"/>
  </si>
  <si>
    <t>강남구 삼성동 90-25</t>
    <phoneticPr fontId="28" type="noConversion"/>
  </si>
  <si>
    <t>-</t>
    <phoneticPr fontId="28" type="noConversion"/>
  </si>
  <si>
    <t>공동사업
총 27호</t>
    <phoneticPr fontId="28" type="noConversion"/>
  </si>
  <si>
    <t>코오롱글로벌㈜</t>
    <phoneticPr fontId="28" type="noConversion"/>
  </si>
  <si>
    <t>도시
정비</t>
    <phoneticPr fontId="28" type="noConversion"/>
  </si>
  <si>
    <t>마포구 용강동 39-1</t>
    <phoneticPr fontId="28" type="noConversion"/>
  </si>
  <si>
    <t>02-706-4044</t>
    <phoneticPr fontId="28" type="noConversion"/>
  </si>
  <si>
    <t>코오롱글로벌㈜</t>
    <phoneticPr fontId="28" type="noConversion"/>
  </si>
  <si>
    <t>남구 야음동 363-1</t>
    <phoneticPr fontId="28" type="noConversion"/>
  </si>
  <si>
    <t>051-867-1199</t>
    <phoneticPr fontId="28" type="noConversion"/>
  </si>
  <si>
    <t>울산</t>
    <phoneticPr fontId="28" type="noConversion"/>
  </si>
  <si>
    <t>진흥기업㈜</t>
    <phoneticPr fontId="28" type="noConversion"/>
  </si>
  <si>
    <t>군산시 경장동 504-4</t>
    <phoneticPr fontId="28" type="noConversion"/>
  </si>
  <si>
    <t>02-772-1344</t>
    <phoneticPr fontId="28" type="noConversion"/>
  </si>
  <si>
    <t>전북</t>
    <phoneticPr fontId="28" type="noConversion"/>
  </si>
  <si>
    <t>동부건설㈜</t>
    <phoneticPr fontId="28" type="noConversion"/>
  </si>
  <si>
    <t>단순
도급</t>
    <phoneticPr fontId="28" type="noConversion"/>
  </si>
  <si>
    <t>천안시 서북구 백석동 54-44</t>
    <phoneticPr fontId="28" type="noConversion"/>
  </si>
  <si>
    <t>02-779-6114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</si>
</sst>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0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3" fillId="0" borderId="0" xfId="43" applyNumberFormat="1" applyFont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0" fillId="0" borderId="24" xfId="43" applyNumberFormat="1" applyFont="1" applyFill="1" applyBorder="1" applyAlignment="1">
      <alignment horizontal="center" vertical="center" wrapText="1"/>
    </xf>
    <xf numFmtId="0" fontId="20" fillId="0" borderId="25" xfId="43" applyNumberFormat="1" applyFont="1" applyFill="1" applyBorder="1" applyAlignment="1">
      <alignment horizontal="center" vertical="center" wrapText="1"/>
    </xf>
    <xf numFmtId="0" fontId="20" fillId="0" borderId="26" xfId="43" applyNumberFormat="1" applyFont="1" applyFill="1" applyBorder="1" applyAlignment="1">
      <alignment horizontal="center" vertical="center" wrapTex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20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9" fillId="0" borderId="24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29" fillId="0" borderId="25" xfId="43" applyFont="1" applyFill="1" applyBorder="1" applyAlignment="1">
      <alignment horizontal="center" vertical="top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8" t="s">
        <v>45</v>
      </c>
      <c r="B1" s="68"/>
      <c r="C1" s="68"/>
      <c r="D1" s="68"/>
      <c r="E1" s="68"/>
      <c r="F1" s="68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9135</v>
      </c>
      <c r="C6" s="24">
        <f t="shared" ref="C6:F6" si="0">SUM(C8,C13)</f>
        <v>1544</v>
      </c>
      <c r="D6" s="24">
        <f t="shared" si="0"/>
        <v>0</v>
      </c>
      <c r="E6" s="24">
        <f t="shared" si="0"/>
        <v>1788</v>
      </c>
      <c r="F6" s="24">
        <f t="shared" si="0"/>
        <v>5803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4146</v>
      </c>
      <c r="C8" s="41">
        <f t="shared" ref="C8:F8" si="1">SUM(C9:C11)</f>
        <v>1544</v>
      </c>
      <c r="D8" s="41">
        <f t="shared" si="1"/>
        <v>0</v>
      </c>
      <c r="E8" s="41">
        <f t="shared" si="1"/>
        <v>1788</v>
      </c>
      <c r="F8" s="41">
        <f t="shared" si="1"/>
        <v>814</v>
      </c>
      <c r="G8" s="3"/>
    </row>
    <row r="9" spans="1:7" s="2" customFormat="1" ht="30.75" customHeight="1" x14ac:dyDescent="0.15">
      <c r="A9" s="19" t="s">
        <v>27</v>
      </c>
      <c r="B9" s="36">
        <f>SUM(C9:F9)</f>
        <v>83</v>
      </c>
      <c r="C9" s="37">
        <v>0</v>
      </c>
      <c r="D9" s="37">
        <v>0</v>
      </c>
      <c r="E9" s="38">
        <v>69</v>
      </c>
      <c r="F9" s="37">
        <v>14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0</v>
      </c>
      <c r="C10" s="37">
        <v>0</v>
      </c>
      <c r="D10" s="37">
        <v>0</v>
      </c>
      <c r="E10" s="39">
        <v>0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4063</v>
      </c>
      <c r="C11" s="37">
        <v>1544</v>
      </c>
      <c r="D11" s="40">
        <v>0</v>
      </c>
      <c r="E11" s="39">
        <f>1180+539</f>
        <v>1719</v>
      </c>
      <c r="F11" s="40">
        <v>800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4989</v>
      </c>
      <c r="C13" s="41">
        <f t="shared" ref="C13:F13" si="3">SUM(C14:C27)</f>
        <v>0</v>
      </c>
      <c r="D13" s="41">
        <f t="shared" si="3"/>
        <v>0</v>
      </c>
      <c r="E13" s="41">
        <f t="shared" si="3"/>
        <v>0</v>
      </c>
      <c r="F13" s="41">
        <f t="shared" si="3"/>
        <v>4989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886</v>
      </c>
      <c r="C14" s="37">
        <v>0</v>
      </c>
      <c r="D14" s="37">
        <v>0</v>
      </c>
      <c r="E14" s="37">
        <v>0</v>
      </c>
      <c r="F14" s="37">
        <v>886</v>
      </c>
    </row>
    <row r="15" spans="1:7" s="2" customFormat="1" ht="30.75" customHeight="1" x14ac:dyDescent="0.15">
      <c r="A15" s="20" t="s">
        <v>23</v>
      </c>
      <c r="B15" s="36">
        <f t="shared" si="2"/>
        <v>0</v>
      </c>
      <c r="C15" s="37">
        <v>0</v>
      </c>
      <c r="D15" s="37">
        <v>0</v>
      </c>
      <c r="E15" s="37">
        <v>0</v>
      </c>
      <c r="F15" s="37">
        <v>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803</v>
      </c>
      <c r="C18" s="37">
        <v>0</v>
      </c>
      <c r="D18" s="37">
        <v>0</v>
      </c>
      <c r="E18" s="37">
        <v>0</v>
      </c>
      <c r="F18" s="37">
        <v>803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0</v>
      </c>
      <c r="C20" s="37">
        <v>0</v>
      </c>
      <c r="D20" s="37">
        <v>0</v>
      </c>
      <c r="E20" s="37">
        <v>0</v>
      </c>
      <c r="F20" s="37">
        <v>0</v>
      </c>
    </row>
    <row r="21" spans="1:6" s="2" customFormat="1" ht="30.75" customHeight="1" x14ac:dyDescent="0.15">
      <c r="A21" s="20" t="s">
        <v>18</v>
      </c>
      <c r="B21" s="36">
        <f t="shared" si="2"/>
        <v>0</v>
      </c>
      <c r="C21" s="37">
        <v>0</v>
      </c>
      <c r="D21" s="37">
        <v>0</v>
      </c>
      <c r="E21" s="37">
        <v>0</v>
      </c>
      <c r="F21" s="37">
        <v>0</v>
      </c>
    </row>
    <row r="22" spans="1:6" s="2" customFormat="1" ht="30.75" customHeight="1" x14ac:dyDescent="0.15">
      <c r="A22" s="20" t="s">
        <v>17</v>
      </c>
      <c r="B22" s="36">
        <f t="shared" si="2"/>
        <v>358</v>
      </c>
      <c r="C22" s="37">
        <v>0</v>
      </c>
      <c r="D22" s="37">
        <v>0</v>
      </c>
      <c r="E22" s="37">
        <v>0</v>
      </c>
      <c r="F22" s="42">
        <v>358</v>
      </c>
    </row>
    <row r="23" spans="1:6" s="2" customFormat="1" ht="30.75" customHeight="1" x14ac:dyDescent="0.15">
      <c r="A23" s="20" t="s">
        <v>16</v>
      </c>
      <c r="B23" s="36">
        <f t="shared" si="2"/>
        <v>299</v>
      </c>
      <c r="C23" s="37">
        <v>0</v>
      </c>
      <c r="D23" s="37">
        <v>0</v>
      </c>
      <c r="E23" s="37">
        <v>0</v>
      </c>
      <c r="F23" s="42">
        <v>299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2643</v>
      </c>
      <c r="C25" s="37">
        <v>0</v>
      </c>
      <c r="D25" s="37">
        <v>0</v>
      </c>
      <c r="E25" s="37">
        <v>0</v>
      </c>
      <c r="F25" s="42">
        <v>2643</v>
      </c>
    </row>
    <row r="26" spans="1:6" s="2" customFormat="1" ht="30.75" customHeight="1" x14ac:dyDescent="0.15">
      <c r="A26" s="20" t="s">
        <v>13</v>
      </c>
      <c r="B26" s="36">
        <f t="shared" si="2"/>
        <v>0</v>
      </c>
      <c r="C26" s="37">
        <v>0</v>
      </c>
      <c r="D26" s="37">
        <v>0</v>
      </c>
      <c r="E26" s="37">
        <v>0</v>
      </c>
      <c r="F26" s="42">
        <v>0</v>
      </c>
    </row>
    <row r="27" spans="1:6" s="2" customFormat="1" ht="30.75" customHeight="1" x14ac:dyDescent="0.15">
      <c r="A27" s="20" t="s">
        <v>12</v>
      </c>
      <c r="B27" s="36">
        <f t="shared" si="2"/>
        <v>0</v>
      </c>
      <c r="C27" s="37">
        <v>0</v>
      </c>
      <c r="D27" s="37">
        <v>0</v>
      </c>
      <c r="E27" s="37">
        <v>0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1"/>
  <sheetViews>
    <sheetView zoomScale="85" zoomScaleNormal="85" zoomScaleSheetLayoutView="85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7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84" t="s">
        <v>46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2" s="4" customFormat="1" ht="24.75" customHeight="1" x14ac:dyDescent="0.15">
      <c r="A2" s="55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85" t="s">
        <v>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14"/>
    </row>
    <row r="4" spans="1:12" s="13" customFormat="1" ht="3.75" customHeight="1" x14ac:dyDescent="0.15">
      <c r="A4" s="66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86" t="s">
        <v>34</v>
      </c>
      <c r="B5" s="88" t="s">
        <v>37</v>
      </c>
      <c r="C5" s="88" t="s">
        <v>39</v>
      </c>
      <c r="D5" s="88" t="s">
        <v>41</v>
      </c>
      <c r="E5" s="90" t="s">
        <v>40</v>
      </c>
      <c r="F5" s="92" t="s">
        <v>33</v>
      </c>
      <c r="G5" s="93"/>
      <c r="H5" s="93"/>
      <c r="I5" s="94"/>
      <c r="J5" s="95" t="s">
        <v>32</v>
      </c>
      <c r="K5" s="97" t="s">
        <v>10</v>
      </c>
    </row>
    <row r="6" spans="1:12" s="15" customFormat="1" ht="21" customHeight="1" x14ac:dyDescent="0.15">
      <c r="A6" s="87"/>
      <c r="B6" s="89"/>
      <c r="C6" s="89"/>
      <c r="D6" s="89"/>
      <c r="E6" s="91"/>
      <c r="F6" s="25" t="s">
        <v>35</v>
      </c>
      <c r="G6" s="25" t="s">
        <v>38</v>
      </c>
      <c r="H6" s="25" t="s">
        <v>36</v>
      </c>
      <c r="I6" s="25" t="s">
        <v>29</v>
      </c>
      <c r="J6" s="96"/>
      <c r="K6" s="98"/>
    </row>
    <row r="7" spans="1:12" s="47" customFormat="1" ht="21" customHeight="1" x14ac:dyDescent="0.15">
      <c r="A7" s="72" t="s">
        <v>11</v>
      </c>
      <c r="B7" s="73"/>
      <c r="C7" s="73"/>
      <c r="D7" s="74"/>
      <c r="E7" s="26"/>
      <c r="F7" s="27">
        <f>SUM(F22,F35,F38,F45,F48,F55,F61)</f>
        <v>9135</v>
      </c>
      <c r="G7" s="27">
        <f>SUM(G22,G35,G38,G45,G48,G55,G61)</f>
        <v>7216</v>
      </c>
      <c r="H7" s="27">
        <f>SUM(H22,H35,H38,H45,H48,H55,H61)</f>
        <v>1919</v>
      </c>
      <c r="I7" s="27">
        <f>SUM(I22,I35,I38,I45,I48,I55,I61)</f>
        <v>0</v>
      </c>
      <c r="J7" s="27"/>
      <c r="K7" s="28"/>
    </row>
    <row r="8" spans="1:12" x14ac:dyDescent="0.15">
      <c r="A8" s="69" t="s">
        <v>27</v>
      </c>
      <c r="B8" s="75" t="s">
        <v>73</v>
      </c>
      <c r="C8" s="75" t="s">
        <v>74</v>
      </c>
      <c r="D8" s="102" t="s">
        <v>75</v>
      </c>
      <c r="E8" s="51">
        <v>242</v>
      </c>
      <c r="F8" s="52">
        <f>SUM(G8:I8)</f>
        <v>1</v>
      </c>
      <c r="G8" s="53">
        <v>1</v>
      </c>
      <c r="H8" s="53">
        <v>0</v>
      </c>
      <c r="I8" s="53">
        <v>0</v>
      </c>
      <c r="J8" s="77" t="s">
        <v>76</v>
      </c>
      <c r="K8" s="99" t="s">
        <v>77</v>
      </c>
    </row>
    <row r="9" spans="1:12" x14ac:dyDescent="0.15">
      <c r="A9" s="70"/>
      <c r="B9" s="75"/>
      <c r="C9" s="75"/>
      <c r="D9" s="103"/>
      <c r="E9" s="51">
        <v>244</v>
      </c>
      <c r="F9" s="52">
        <f t="shared" ref="F9:F12" si="0">SUM(G9:I9)</f>
        <v>7</v>
      </c>
      <c r="G9" s="53">
        <v>7</v>
      </c>
      <c r="H9" s="53">
        <v>0</v>
      </c>
      <c r="I9" s="53">
        <v>0</v>
      </c>
      <c r="J9" s="75"/>
      <c r="K9" s="100"/>
    </row>
    <row r="10" spans="1:12" x14ac:dyDescent="0.15">
      <c r="A10" s="70"/>
      <c r="B10" s="75"/>
      <c r="C10" s="75"/>
      <c r="D10" s="103"/>
      <c r="E10" s="51">
        <v>270</v>
      </c>
      <c r="F10" s="52">
        <f t="shared" si="0"/>
        <v>1</v>
      </c>
      <c r="G10" s="53">
        <v>1</v>
      </c>
      <c r="H10" s="53">
        <v>0</v>
      </c>
      <c r="I10" s="53">
        <v>0</v>
      </c>
      <c r="J10" s="75"/>
      <c r="K10" s="100"/>
    </row>
    <row r="11" spans="1:12" x14ac:dyDescent="0.15">
      <c r="A11" s="70"/>
      <c r="B11" s="75"/>
      <c r="C11" s="75"/>
      <c r="D11" s="103"/>
      <c r="E11" s="51">
        <v>273</v>
      </c>
      <c r="F11" s="52">
        <f t="shared" si="0"/>
        <v>1</v>
      </c>
      <c r="G11" s="53">
        <v>1</v>
      </c>
      <c r="H11" s="53">
        <v>0</v>
      </c>
      <c r="I11" s="53">
        <v>0</v>
      </c>
      <c r="J11" s="75"/>
      <c r="K11" s="100"/>
    </row>
    <row r="12" spans="1:12" x14ac:dyDescent="0.15">
      <c r="A12" s="70"/>
      <c r="B12" s="75"/>
      <c r="C12" s="75"/>
      <c r="D12" s="103"/>
      <c r="E12" s="51">
        <v>382</v>
      </c>
      <c r="F12" s="52">
        <f t="shared" si="0"/>
        <v>1</v>
      </c>
      <c r="G12" s="53">
        <v>1</v>
      </c>
      <c r="H12" s="53">
        <v>0</v>
      </c>
      <c r="I12" s="53">
        <v>0</v>
      </c>
      <c r="J12" s="75"/>
      <c r="K12" s="100"/>
    </row>
    <row r="13" spans="1:12" x14ac:dyDescent="0.15">
      <c r="A13" s="70"/>
      <c r="B13" s="75"/>
      <c r="C13" s="75"/>
      <c r="D13" s="103"/>
      <c r="E13" s="51">
        <v>394</v>
      </c>
      <c r="F13" s="52">
        <f t="shared" ref="F13:F14" si="1">SUM(G13:I13)</f>
        <v>1</v>
      </c>
      <c r="G13" s="53">
        <v>1</v>
      </c>
      <c r="H13" s="53">
        <v>0</v>
      </c>
      <c r="I13" s="53">
        <v>0</v>
      </c>
      <c r="J13" s="75"/>
      <c r="K13" s="100"/>
    </row>
    <row r="14" spans="1:12" x14ac:dyDescent="0.15">
      <c r="A14" s="70"/>
      <c r="B14" s="75"/>
      <c r="C14" s="75"/>
      <c r="D14" s="103"/>
      <c r="E14" s="51">
        <v>460</v>
      </c>
      <c r="F14" s="52">
        <f t="shared" si="1"/>
        <v>1</v>
      </c>
      <c r="G14" s="53">
        <v>1</v>
      </c>
      <c r="H14" s="53">
        <v>0</v>
      </c>
      <c r="I14" s="53">
        <v>0</v>
      </c>
      <c r="J14" s="75"/>
      <c r="K14" s="100"/>
    </row>
    <row r="15" spans="1:12" x14ac:dyDescent="0.15">
      <c r="A15" s="70"/>
      <c r="B15" s="75"/>
      <c r="C15" s="75"/>
      <c r="D15" s="103"/>
      <c r="E15" s="51">
        <v>480</v>
      </c>
      <c r="F15" s="52">
        <f t="shared" ref="F15" si="2">SUM(G15:I15)</f>
        <v>1</v>
      </c>
      <c r="G15" s="53">
        <v>1</v>
      </c>
      <c r="H15" s="53">
        <v>0</v>
      </c>
      <c r="I15" s="53">
        <v>0</v>
      </c>
      <c r="J15" s="75"/>
      <c r="K15" s="100"/>
    </row>
    <row r="16" spans="1:12" x14ac:dyDescent="0.15">
      <c r="A16" s="70"/>
      <c r="B16" s="76"/>
      <c r="C16" s="76"/>
      <c r="D16" s="104"/>
      <c r="E16" s="54" t="s">
        <v>7</v>
      </c>
      <c r="F16" s="53">
        <f>SUM(F8:F15)</f>
        <v>14</v>
      </c>
      <c r="G16" s="53">
        <f t="shared" ref="G16:I16" si="3">SUM(G8:G15)</f>
        <v>14</v>
      </c>
      <c r="H16" s="53">
        <f t="shared" si="3"/>
        <v>0</v>
      </c>
      <c r="I16" s="53">
        <f t="shared" si="3"/>
        <v>0</v>
      </c>
      <c r="J16" s="76"/>
      <c r="K16" s="101"/>
    </row>
    <row r="17" spans="1:11" ht="15" customHeight="1" x14ac:dyDescent="0.15">
      <c r="A17" s="70"/>
      <c r="B17" s="75" t="s">
        <v>78</v>
      </c>
      <c r="C17" s="75" t="s">
        <v>79</v>
      </c>
      <c r="D17" s="77" t="s">
        <v>80</v>
      </c>
      <c r="E17" s="51">
        <v>48</v>
      </c>
      <c r="F17" s="52">
        <f>SUM(G17:I17)</f>
        <v>9</v>
      </c>
      <c r="G17" s="53">
        <v>9</v>
      </c>
      <c r="H17" s="53">
        <v>0</v>
      </c>
      <c r="I17" s="53">
        <v>0</v>
      </c>
      <c r="J17" s="77" t="s">
        <v>81</v>
      </c>
      <c r="K17" s="99"/>
    </row>
    <row r="18" spans="1:11" ht="15" customHeight="1" x14ac:dyDescent="0.15">
      <c r="A18" s="70"/>
      <c r="B18" s="75"/>
      <c r="C18" s="75"/>
      <c r="D18" s="75"/>
      <c r="E18" s="51">
        <v>59</v>
      </c>
      <c r="F18" s="52">
        <f t="shared" ref="F18:F20" si="4">SUM(G18:I18)</f>
        <v>51</v>
      </c>
      <c r="G18" s="53">
        <v>19</v>
      </c>
      <c r="H18" s="53">
        <v>32</v>
      </c>
      <c r="I18" s="53">
        <v>0</v>
      </c>
      <c r="J18" s="75"/>
      <c r="K18" s="100"/>
    </row>
    <row r="19" spans="1:11" ht="15" customHeight="1" x14ac:dyDescent="0.15">
      <c r="A19" s="70"/>
      <c r="B19" s="75"/>
      <c r="C19" s="75"/>
      <c r="D19" s="75"/>
      <c r="E19" s="51">
        <v>84</v>
      </c>
      <c r="F19" s="52">
        <f t="shared" si="4"/>
        <v>8</v>
      </c>
      <c r="G19" s="53">
        <v>0</v>
      </c>
      <c r="H19" s="53">
        <v>8</v>
      </c>
      <c r="I19" s="53">
        <v>0</v>
      </c>
      <c r="J19" s="75"/>
      <c r="K19" s="100"/>
    </row>
    <row r="20" spans="1:11" ht="15" customHeight="1" x14ac:dyDescent="0.15">
      <c r="A20" s="70"/>
      <c r="B20" s="75"/>
      <c r="C20" s="75"/>
      <c r="D20" s="75"/>
      <c r="E20" s="51">
        <v>126</v>
      </c>
      <c r="F20" s="52">
        <f t="shared" si="4"/>
        <v>1</v>
      </c>
      <c r="G20" s="53">
        <v>1</v>
      </c>
      <c r="H20" s="53">
        <v>0</v>
      </c>
      <c r="I20" s="53">
        <v>0</v>
      </c>
      <c r="J20" s="75"/>
      <c r="K20" s="100"/>
    </row>
    <row r="21" spans="1:11" ht="15" customHeight="1" x14ac:dyDescent="0.15">
      <c r="A21" s="70"/>
      <c r="B21" s="76"/>
      <c r="C21" s="76"/>
      <c r="D21" s="76"/>
      <c r="E21" s="54" t="s">
        <v>7</v>
      </c>
      <c r="F21" s="53">
        <f>SUM(F17:F20)</f>
        <v>69</v>
      </c>
      <c r="G21" s="53">
        <f>SUM(G17:G20)</f>
        <v>29</v>
      </c>
      <c r="H21" s="53">
        <f>SUM(H17:H20)</f>
        <v>40</v>
      </c>
      <c r="I21" s="53">
        <f>SUM(I17:I20)</f>
        <v>0</v>
      </c>
      <c r="J21" s="76"/>
      <c r="K21" s="101"/>
    </row>
    <row r="22" spans="1:11" s="65" customFormat="1" x14ac:dyDescent="0.15">
      <c r="A22" s="105" t="s">
        <v>28</v>
      </c>
      <c r="B22" s="106"/>
      <c r="C22" s="106"/>
      <c r="D22" s="107"/>
      <c r="E22" s="64"/>
      <c r="F22" s="46">
        <f>SUM(F16,F21)</f>
        <v>83</v>
      </c>
      <c r="G22" s="46">
        <f t="shared" ref="G22:I22" si="5">SUM(G16,G21)</f>
        <v>43</v>
      </c>
      <c r="H22" s="46">
        <f t="shared" si="5"/>
        <v>40</v>
      </c>
      <c r="I22" s="46">
        <f t="shared" si="5"/>
        <v>0</v>
      </c>
      <c r="J22" s="46"/>
      <c r="K22" s="45"/>
    </row>
    <row r="23" spans="1:11" ht="15" customHeight="1" x14ac:dyDescent="0.15">
      <c r="A23" s="69" t="s">
        <v>25</v>
      </c>
      <c r="B23" s="77" t="s">
        <v>47</v>
      </c>
      <c r="C23" s="77" t="s">
        <v>48</v>
      </c>
      <c r="D23" s="77" t="s">
        <v>49</v>
      </c>
      <c r="E23" s="51" t="s">
        <v>50</v>
      </c>
      <c r="F23" s="52">
        <f>SUM(G23:I23)</f>
        <v>1180</v>
      </c>
      <c r="G23" s="53">
        <v>679</v>
      </c>
      <c r="H23" s="53">
        <v>501</v>
      </c>
      <c r="I23" s="53">
        <v>0</v>
      </c>
      <c r="J23" s="77" t="s">
        <v>51</v>
      </c>
      <c r="K23" s="99"/>
    </row>
    <row r="24" spans="1:11" ht="15" customHeight="1" x14ac:dyDescent="0.15">
      <c r="A24" s="70"/>
      <c r="B24" s="76"/>
      <c r="C24" s="76"/>
      <c r="D24" s="76"/>
      <c r="E24" s="54" t="s">
        <v>7</v>
      </c>
      <c r="F24" s="53">
        <f>SUM(F23:F23)</f>
        <v>1180</v>
      </c>
      <c r="G24" s="53">
        <f>SUM(G23:G23)</f>
        <v>679</v>
      </c>
      <c r="H24" s="53">
        <f>SUM(H23:H23)</f>
        <v>501</v>
      </c>
      <c r="I24" s="53">
        <f>SUM(I23:I23)</f>
        <v>0</v>
      </c>
      <c r="J24" s="76"/>
      <c r="K24" s="101"/>
    </row>
    <row r="25" spans="1:11" ht="15" customHeight="1" x14ac:dyDescent="0.15">
      <c r="A25" s="70"/>
      <c r="B25" s="75" t="s">
        <v>54</v>
      </c>
      <c r="C25" s="75" t="s">
        <v>52</v>
      </c>
      <c r="D25" s="77" t="s">
        <v>53</v>
      </c>
      <c r="E25" s="51">
        <v>99</v>
      </c>
      <c r="F25" s="52">
        <f>SUM(G25:I25)</f>
        <v>704</v>
      </c>
      <c r="G25" s="53">
        <v>704</v>
      </c>
      <c r="H25" s="53">
        <v>0</v>
      </c>
      <c r="I25" s="53">
        <v>0</v>
      </c>
      <c r="J25" s="77" t="s">
        <v>55</v>
      </c>
      <c r="K25" s="99" t="s">
        <v>56</v>
      </c>
    </row>
    <row r="26" spans="1:11" ht="15" customHeight="1" x14ac:dyDescent="0.15">
      <c r="A26" s="70"/>
      <c r="B26" s="75"/>
      <c r="C26" s="75"/>
      <c r="D26" s="75"/>
      <c r="E26" s="51">
        <v>115</v>
      </c>
      <c r="F26" s="52">
        <f t="shared" ref="F26:F27" si="6">SUM(G26:I26)</f>
        <v>94</v>
      </c>
      <c r="G26" s="53">
        <v>94</v>
      </c>
      <c r="H26" s="53">
        <v>0</v>
      </c>
      <c r="I26" s="53">
        <v>0</v>
      </c>
      <c r="J26" s="75"/>
      <c r="K26" s="100"/>
    </row>
    <row r="27" spans="1:11" ht="15" customHeight="1" x14ac:dyDescent="0.15">
      <c r="A27" s="70"/>
      <c r="B27" s="75"/>
      <c r="C27" s="75"/>
      <c r="D27" s="75"/>
      <c r="E27" s="51">
        <v>139</v>
      </c>
      <c r="F27" s="52">
        <f t="shared" si="6"/>
        <v>2</v>
      </c>
      <c r="G27" s="53">
        <v>2</v>
      </c>
      <c r="H27" s="53">
        <v>0</v>
      </c>
      <c r="I27" s="53">
        <v>0</v>
      </c>
      <c r="J27" s="75"/>
      <c r="K27" s="100"/>
    </row>
    <row r="28" spans="1:11" ht="15" customHeight="1" x14ac:dyDescent="0.15">
      <c r="A28" s="70"/>
      <c r="B28" s="76"/>
      <c r="C28" s="76"/>
      <c r="D28" s="76"/>
      <c r="E28" s="54" t="s">
        <v>7</v>
      </c>
      <c r="F28" s="53">
        <f>SUM(F25:F27)</f>
        <v>800</v>
      </c>
      <c r="G28" s="53">
        <f>SUM(G25:G27)</f>
        <v>800</v>
      </c>
      <c r="H28" s="53">
        <f>SUM(H25:H27)</f>
        <v>0</v>
      </c>
      <c r="I28" s="53">
        <f>SUM(I25:I27)</f>
        <v>0</v>
      </c>
      <c r="J28" s="76"/>
      <c r="K28" s="101"/>
    </row>
    <row r="29" spans="1:11" ht="15" customHeight="1" x14ac:dyDescent="0.15">
      <c r="A29" s="70"/>
      <c r="B29" s="75" t="s">
        <v>57</v>
      </c>
      <c r="C29" s="75" t="s">
        <v>58</v>
      </c>
      <c r="D29" s="77" t="s">
        <v>59</v>
      </c>
      <c r="E29" s="51">
        <v>59</v>
      </c>
      <c r="F29" s="52">
        <f>SUM(G29:I29)</f>
        <v>221</v>
      </c>
      <c r="G29" s="53">
        <v>80</v>
      </c>
      <c r="H29" s="53">
        <v>141</v>
      </c>
      <c r="I29" s="53">
        <v>0</v>
      </c>
      <c r="J29" s="77" t="s">
        <v>60</v>
      </c>
      <c r="K29" s="99"/>
    </row>
    <row r="30" spans="1:11" ht="15" customHeight="1" x14ac:dyDescent="0.15">
      <c r="A30" s="70"/>
      <c r="B30" s="75"/>
      <c r="C30" s="75"/>
      <c r="D30" s="75"/>
      <c r="E30" s="51">
        <v>74</v>
      </c>
      <c r="F30" s="52">
        <f t="shared" ref="F30" si="7">SUM(G30:I30)</f>
        <v>318</v>
      </c>
      <c r="G30" s="53">
        <v>107</v>
      </c>
      <c r="H30" s="53">
        <v>211</v>
      </c>
      <c r="I30" s="53">
        <v>0</v>
      </c>
      <c r="J30" s="75"/>
      <c r="K30" s="100"/>
    </row>
    <row r="31" spans="1:11" x14ac:dyDescent="0.15">
      <c r="A31" s="70"/>
      <c r="B31" s="76"/>
      <c r="C31" s="76"/>
      <c r="D31" s="76"/>
      <c r="E31" s="54" t="s">
        <v>7</v>
      </c>
      <c r="F31" s="53">
        <f>SUM(F29:F30)</f>
        <v>539</v>
      </c>
      <c r="G31" s="53">
        <f>SUM(G29:G30)</f>
        <v>187</v>
      </c>
      <c r="H31" s="53">
        <f>SUM(H29:H30)</f>
        <v>352</v>
      </c>
      <c r="I31" s="53">
        <f>SUM(I29:I30)</f>
        <v>0</v>
      </c>
      <c r="J31" s="76"/>
      <c r="K31" s="101"/>
    </row>
    <row r="32" spans="1:11" ht="15" customHeight="1" x14ac:dyDescent="0.15">
      <c r="A32" s="70"/>
      <c r="B32" s="75" t="s">
        <v>61</v>
      </c>
      <c r="C32" s="75" t="s">
        <v>62</v>
      </c>
      <c r="D32" s="77" t="s">
        <v>63</v>
      </c>
      <c r="E32" s="51">
        <v>59</v>
      </c>
      <c r="F32" s="52">
        <f>SUM(G32:I32)</f>
        <v>910</v>
      </c>
      <c r="G32" s="53">
        <v>322</v>
      </c>
      <c r="H32" s="53">
        <v>588</v>
      </c>
      <c r="I32" s="53">
        <v>0</v>
      </c>
      <c r="J32" s="77" t="s">
        <v>64</v>
      </c>
      <c r="K32" s="108"/>
    </row>
    <row r="33" spans="1:11" ht="15" customHeight="1" x14ac:dyDescent="0.15">
      <c r="A33" s="70"/>
      <c r="B33" s="75"/>
      <c r="C33" s="75"/>
      <c r="D33" s="75"/>
      <c r="E33" s="51">
        <v>84</v>
      </c>
      <c r="F33" s="52">
        <f>SUM(G33:I33)</f>
        <v>634</v>
      </c>
      <c r="G33" s="53">
        <v>196</v>
      </c>
      <c r="H33" s="53">
        <v>438</v>
      </c>
      <c r="I33" s="53">
        <v>0</v>
      </c>
      <c r="J33" s="75"/>
      <c r="K33" s="109"/>
    </row>
    <row r="34" spans="1:11" x14ac:dyDescent="0.15">
      <c r="A34" s="70"/>
      <c r="B34" s="76"/>
      <c r="C34" s="76"/>
      <c r="D34" s="76"/>
      <c r="E34" s="54" t="s">
        <v>7</v>
      </c>
      <c r="F34" s="53">
        <f>SUM(F32:F33)</f>
        <v>1544</v>
      </c>
      <c r="G34" s="53">
        <f>SUM(G32:G33)</f>
        <v>518</v>
      </c>
      <c r="H34" s="53">
        <f>SUM(H32:H33)</f>
        <v>1026</v>
      </c>
      <c r="I34" s="53">
        <f>SUM(I32:I33)</f>
        <v>0</v>
      </c>
      <c r="J34" s="76"/>
      <c r="K34" s="110"/>
    </row>
    <row r="35" spans="1:11" s="65" customFormat="1" x14ac:dyDescent="0.15">
      <c r="A35" s="78" t="s">
        <v>28</v>
      </c>
      <c r="B35" s="79"/>
      <c r="C35" s="79"/>
      <c r="D35" s="80"/>
      <c r="E35" s="64"/>
      <c r="F35" s="46">
        <f>SUM(F24,F28,F31,F34)</f>
        <v>4063</v>
      </c>
      <c r="G35" s="46">
        <f t="shared" ref="G35:I35" si="8">SUM(G24,G28,G31,G34)</f>
        <v>2184</v>
      </c>
      <c r="H35" s="46">
        <f t="shared" si="8"/>
        <v>1879</v>
      </c>
      <c r="I35" s="46">
        <f t="shared" si="8"/>
        <v>0</v>
      </c>
      <c r="J35" s="46"/>
      <c r="K35" s="45"/>
    </row>
    <row r="36" spans="1:11" x14ac:dyDescent="0.15">
      <c r="A36" s="69" t="s">
        <v>24</v>
      </c>
      <c r="B36" s="75" t="s">
        <v>72</v>
      </c>
      <c r="C36" s="75" t="s">
        <v>69</v>
      </c>
      <c r="D36" s="77" t="s">
        <v>70</v>
      </c>
      <c r="E36" s="51">
        <v>84</v>
      </c>
      <c r="F36" s="52">
        <f>SUM(G36:I36)</f>
        <v>886</v>
      </c>
      <c r="G36" s="53">
        <v>886</v>
      </c>
      <c r="H36" s="53">
        <v>0</v>
      </c>
      <c r="I36" s="53">
        <v>0</v>
      </c>
      <c r="J36" s="77" t="s">
        <v>68</v>
      </c>
      <c r="K36" s="99" t="s">
        <v>71</v>
      </c>
    </row>
    <row r="37" spans="1:11" x14ac:dyDescent="0.15">
      <c r="A37" s="70"/>
      <c r="B37" s="76"/>
      <c r="C37" s="76"/>
      <c r="D37" s="76"/>
      <c r="E37" s="54" t="s">
        <v>7</v>
      </c>
      <c r="F37" s="53">
        <f>SUM(F36:F36)</f>
        <v>886</v>
      </c>
      <c r="G37" s="53">
        <f>SUM(G36:G36)</f>
        <v>886</v>
      </c>
      <c r="H37" s="53">
        <f>SUM(H36:H36)</f>
        <v>0</v>
      </c>
      <c r="I37" s="53">
        <f>SUM(I36:I36)</f>
        <v>0</v>
      </c>
      <c r="J37" s="76"/>
      <c r="K37" s="101"/>
    </row>
    <row r="38" spans="1:11" s="65" customFormat="1" x14ac:dyDescent="0.15">
      <c r="A38" s="78" t="s">
        <v>28</v>
      </c>
      <c r="B38" s="79"/>
      <c r="C38" s="79"/>
      <c r="D38" s="80"/>
      <c r="E38" s="64"/>
      <c r="F38" s="46">
        <f>SUM(F37)</f>
        <v>886</v>
      </c>
      <c r="G38" s="46">
        <f t="shared" ref="G38:I38" si="9">SUM(G37)</f>
        <v>886</v>
      </c>
      <c r="H38" s="46">
        <f t="shared" si="9"/>
        <v>0</v>
      </c>
      <c r="I38" s="46">
        <f t="shared" si="9"/>
        <v>0</v>
      </c>
      <c r="J38" s="46"/>
      <c r="K38" s="45"/>
    </row>
    <row r="39" spans="1:11" ht="15" customHeight="1" x14ac:dyDescent="0.15">
      <c r="A39" s="69" t="s">
        <v>85</v>
      </c>
      <c r="B39" s="75" t="s">
        <v>82</v>
      </c>
      <c r="C39" s="75" t="s">
        <v>52</v>
      </c>
      <c r="D39" s="77" t="s">
        <v>83</v>
      </c>
      <c r="E39" s="51">
        <v>59</v>
      </c>
      <c r="F39" s="52">
        <f>SUM(G39:I39)</f>
        <v>39</v>
      </c>
      <c r="G39" s="53">
        <v>39</v>
      </c>
      <c r="H39" s="53">
        <v>0</v>
      </c>
      <c r="I39" s="53">
        <v>0</v>
      </c>
      <c r="J39" s="77" t="s">
        <v>84</v>
      </c>
      <c r="K39" s="99"/>
    </row>
    <row r="40" spans="1:11" ht="15" customHeight="1" x14ac:dyDescent="0.15">
      <c r="A40" s="70"/>
      <c r="B40" s="75"/>
      <c r="C40" s="75"/>
      <c r="D40" s="75"/>
      <c r="E40" s="51">
        <v>84</v>
      </c>
      <c r="F40" s="52">
        <f t="shared" ref="F40:F43" si="10">SUM(G40:I40)</f>
        <v>700</v>
      </c>
      <c r="G40" s="53">
        <v>700</v>
      </c>
      <c r="H40" s="53">
        <v>0</v>
      </c>
      <c r="I40" s="53">
        <v>0</v>
      </c>
      <c r="J40" s="75"/>
      <c r="K40" s="100"/>
    </row>
    <row r="41" spans="1:11" ht="15" customHeight="1" x14ac:dyDescent="0.15">
      <c r="A41" s="70"/>
      <c r="B41" s="75"/>
      <c r="C41" s="75"/>
      <c r="D41" s="75"/>
      <c r="E41" s="51">
        <v>96</v>
      </c>
      <c r="F41" s="52">
        <f t="shared" si="10"/>
        <v>4</v>
      </c>
      <c r="G41" s="53">
        <v>4</v>
      </c>
      <c r="H41" s="53">
        <v>0</v>
      </c>
      <c r="I41" s="53">
        <v>0</v>
      </c>
      <c r="J41" s="75"/>
      <c r="K41" s="100"/>
    </row>
    <row r="42" spans="1:11" ht="15" customHeight="1" x14ac:dyDescent="0.15">
      <c r="A42" s="70"/>
      <c r="B42" s="75"/>
      <c r="C42" s="75"/>
      <c r="D42" s="75"/>
      <c r="E42" s="51">
        <v>110</v>
      </c>
      <c r="F42" s="52">
        <f t="shared" si="10"/>
        <v>58</v>
      </c>
      <c r="G42" s="53">
        <v>58</v>
      </c>
      <c r="H42" s="53">
        <v>0</v>
      </c>
      <c r="I42" s="53">
        <v>0</v>
      </c>
      <c r="J42" s="75"/>
      <c r="K42" s="100"/>
    </row>
    <row r="43" spans="1:11" ht="15" customHeight="1" x14ac:dyDescent="0.15">
      <c r="A43" s="70"/>
      <c r="B43" s="75"/>
      <c r="C43" s="75"/>
      <c r="D43" s="75"/>
      <c r="E43" s="51">
        <v>127</v>
      </c>
      <c r="F43" s="52">
        <f t="shared" si="10"/>
        <v>2</v>
      </c>
      <c r="G43" s="53">
        <v>2</v>
      </c>
      <c r="H43" s="53">
        <v>0</v>
      </c>
      <c r="I43" s="53">
        <v>0</v>
      </c>
      <c r="J43" s="75"/>
      <c r="K43" s="100"/>
    </row>
    <row r="44" spans="1:11" ht="15" customHeight="1" x14ac:dyDescent="0.15">
      <c r="A44" s="71"/>
      <c r="B44" s="76"/>
      <c r="C44" s="76"/>
      <c r="D44" s="76"/>
      <c r="E44" s="54" t="s">
        <v>7</v>
      </c>
      <c r="F44" s="53">
        <f>SUM(F39:F43)</f>
        <v>803</v>
      </c>
      <c r="G44" s="53">
        <f>SUM(G39:G43)</f>
        <v>803</v>
      </c>
      <c r="H44" s="53">
        <f>SUM(H39:H43)</f>
        <v>0</v>
      </c>
      <c r="I44" s="53">
        <f>SUM(I39:I43)</f>
        <v>0</v>
      </c>
      <c r="J44" s="76"/>
      <c r="K44" s="101"/>
    </row>
    <row r="45" spans="1:11" s="59" customFormat="1" ht="15" customHeight="1" x14ac:dyDescent="0.15">
      <c r="A45" s="81" t="s">
        <v>42</v>
      </c>
      <c r="B45" s="82"/>
      <c r="C45" s="82"/>
      <c r="D45" s="83"/>
      <c r="E45" s="61"/>
      <c r="F45" s="62">
        <f>SUM(F44)</f>
        <v>803</v>
      </c>
      <c r="G45" s="62">
        <f t="shared" ref="G45:I45" si="11">SUM(G44)</f>
        <v>803</v>
      </c>
      <c r="H45" s="62">
        <f t="shared" si="11"/>
        <v>0</v>
      </c>
      <c r="I45" s="62">
        <f t="shared" si="11"/>
        <v>0</v>
      </c>
      <c r="J45" s="62"/>
      <c r="K45" s="63"/>
    </row>
    <row r="46" spans="1:11" s="59" customFormat="1" ht="15" customHeight="1" x14ac:dyDescent="0.15">
      <c r="A46" s="111" t="s">
        <v>43</v>
      </c>
      <c r="B46" s="113" t="s">
        <v>90</v>
      </c>
      <c r="C46" s="113" t="s">
        <v>91</v>
      </c>
      <c r="D46" s="115" t="s">
        <v>92</v>
      </c>
      <c r="E46" s="56">
        <v>84</v>
      </c>
      <c r="F46" s="57">
        <f>SUM(G46:I46)</f>
        <v>358</v>
      </c>
      <c r="G46" s="58">
        <v>358</v>
      </c>
      <c r="H46" s="58">
        <v>0</v>
      </c>
      <c r="I46" s="58">
        <v>0</v>
      </c>
      <c r="J46" s="115" t="s">
        <v>93</v>
      </c>
      <c r="K46" s="116"/>
    </row>
    <row r="47" spans="1:11" s="59" customFormat="1" ht="15" customHeight="1" x14ac:dyDescent="0.15">
      <c r="A47" s="112"/>
      <c r="B47" s="114"/>
      <c r="C47" s="114"/>
      <c r="D47" s="114"/>
      <c r="E47" s="60" t="s">
        <v>7</v>
      </c>
      <c r="F47" s="58">
        <f>SUM(F46:F46)</f>
        <v>358</v>
      </c>
      <c r="G47" s="58">
        <f>SUM(G46:G46)</f>
        <v>358</v>
      </c>
      <c r="H47" s="58">
        <f>SUM(H46:H46)</f>
        <v>0</v>
      </c>
      <c r="I47" s="58">
        <f>SUM(I46:I46)</f>
        <v>0</v>
      </c>
      <c r="J47" s="114"/>
      <c r="K47" s="117"/>
    </row>
    <row r="48" spans="1:11" s="59" customFormat="1" ht="15" customHeight="1" x14ac:dyDescent="0.15">
      <c r="A48" s="81" t="s">
        <v>42</v>
      </c>
      <c r="B48" s="82"/>
      <c r="C48" s="82"/>
      <c r="D48" s="83"/>
      <c r="E48" s="61"/>
      <c r="F48" s="62">
        <f>SUM(F47)</f>
        <v>358</v>
      </c>
      <c r="G48" s="62">
        <f>SUM(G47)</f>
        <v>358</v>
      </c>
      <c r="H48" s="62">
        <f>SUM(H47)</f>
        <v>0</v>
      </c>
      <c r="I48" s="62">
        <f>SUM(I47)</f>
        <v>0</v>
      </c>
      <c r="J48" s="62"/>
      <c r="K48" s="63"/>
    </row>
    <row r="49" spans="1:11" ht="15" customHeight="1" x14ac:dyDescent="0.15">
      <c r="A49" s="69" t="s">
        <v>89</v>
      </c>
      <c r="B49" s="75" t="s">
        <v>86</v>
      </c>
      <c r="C49" s="75" t="s">
        <v>74</v>
      </c>
      <c r="D49" s="77" t="s">
        <v>87</v>
      </c>
      <c r="E49" s="51">
        <v>59</v>
      </c>
      <c r="F49" s="52">
        <f>SUM(G49:I49)</f>
        <v>42</v>
      </c>
      <c r="G49" s="53">
        <v>42</v>
      </c>
      <c r="H49" s="53">
        <v>0</v>
      </c>
      <c r="I49" s="53">
        <v>0</v>
      </c>
      <c r="J49" s="77" t="s">
        <v>88</v>
      </c>
      <c r="K49" s="99"/>
    </row>
    <row r="50" spans="1:11" ht="15" customHeight="1" x14ac:dyDescent="0.15">
      <c r="A50" s="70"/>
      <c r="B50" s="75"/>
      <c r="C50" s="75"/>
      <c r="D50" s="75"/>
      <c r="E50" s="51">
        <v>77</v>
      </c>
      <c r="F50" s="52">
        <f t="shared" ref="F50:F53" si="12">SUM(G50:I50)</f>
        <v>33</v>
      </c>
      <c r="G50" s="53">
        <v>33</v>
      </c>
      <c r="H50" s="53">
        <v>0</v>
      </c>
      <c r="I50" s="53">
        <v>0</v>
      </c>
      <c r="J50" s="75"/>
      <c r="K50" s="100"/>
    </row>
    <row r="51" spans="1:11" ht="15" customHeight="1" x14ac:dyDescent="0.15">
      <c r="A51" s="70"/>
      <c r="B51" s="75"/>
      <c r="C51" s="75"/>
      <c r="D51" s="75"/>
      <c r="E51" s="51">
        <v>84</v>
      </c>
      <c r="F51" s="52">
        <f t="shared" si="12"/>
        <v>132</v>
      </c>
      <c r="G51" s="53">
        <v>132</v>
      </c>
      <c r="H51" s="53">
        <v>0</v>
      </c>
      <c r="I51" s="53">
        <v>0</v>
      </c>
      <c r="J51" s="75"/>
      <c r="K51" s="100"/>
    </row>
    <row r="52" spans="1:11" ht="15" customHeight="1" x14ac:dyDescent="0.15">
      <c r="A52" s="70"/>
      <c r="B52" s="75"/>
      <c r="C52" s="75"/>
      <c r="D52" s="75"/>
      <c r="E52" s="51">
        <v>86</v>
      </c>
      <c r="F52" s="52">
        <f t="shared" si="12"/>
        <v>26</v>
      </c>
      <c r="G52" s="53">
        <v>26</v>
      </c>
      <c r="H52" s="53">
        <v>0</v>
      </c>
      <c r="I52" s="53">
        <v>0</v>
      </c>
      <c r="J52" s="75"/>
      <c r="K52" s="100"/>
    </row>
    <row r="53" spans="1:11" ht="15" customHeight="1" x14ac:dyDescent="0.15">
      <c r="A53" s="70"/>
      <c r="B53" s="75"/>
      <c r="C53" s="75"/>
      <c r="D53" s="75"/>
      <c r="E53" s="51">
        <v>106</v>
      </c>
      <c r="F53" s="52">
        <f t="shared" si="12"/>
        <v>66</v>
      </c>
      <c r="G53" s="53">
        <v>66</v>
      </c>
      <c r="H53" s="53">
        <v>0</v>
      </c>
      <c r="I53" s="53">
        <v>0</v>
      </c>
      <c r="J53" s="75"/>
      <c r="K53" s="100"/>
    </row>
    <row r="54" spans="1:11" ht="15" customHeight="1" x14ac:dyDescent="0.15">
      <c r="A54" s="71"/>
      <c r="B54" s="76"/>
      <c r="C54" s="76"/>
      <c r="D54" s="76"/>
      <c r="E54" s="54" t="s">
        <v>7</v>
      </c>
      <c r="F54" s="53">
        <f>SUM(F49:F53)</f>
        <v>299</v>
      </c>
      <c r="G54" s="53">
        <f>SUM(G49:G53)</f>
        <v>299</v>
      </c>
      <c r="H54" s="53">
        <f>SUM(H49:H53)</f>
        <v>0</v>
      </c>
      <c r="I54" s="53">
        <f>SUM(I49:I53)</f>
        <v>0</v>
      </c>
      <c r="J54" s="76"/>
      <c r="K54" s="101"/>
    </row>
    <row r="55" spans="1:11" s="59" customFormat="1" ht="15" customHeight="1" x14ac:dyDescent="0.15">
      <c r="A55" s="81" t="s">
        <v>42</v>
      </c>
      <c r="B55" s="82"/>
      <c r="C55" s="82"/>
      <c r="D55" s="83"/>
      <c r="E55" s="61"/>
      <c r="F55" s="62">
        <f>SUM(F54)</f>
        <v>299</v>
      </c>
      <c r="G55" s="62">
        <f t="shared" ref="G55:I55" si="13">SUM(G54)</f>
        <v>299</v>
      </c>
      <c r="H55" s="62">
        <f t="shared" si="13"/>
        <v>0</v>
      </c>
      <c r="I55" s="62">
        <f t="shared" si="13"/>
        <v>0</v>
      </c>
      <c r="J55" s="62"/>
      <c r="K55" s="63"/>
    </row>
    <row r="56" spans="1:11" s="59" customFormat="1" ht="15" customHeight="1" x14ac:dyDescent="0.15">
      <c r="A56" s="111" t="s">
        <v>44</v>
      </c>
      <c r="B56" s="113" t="s">
        <v>65</v>
      </c>
      <c r="C56" s="113" t="s">
        <v>66</v>
      </c>
      <c r="D56" s="115" t="s">
        <v>67</v>
      </c>
      <c r="E56" s="56">
        <v>74</v>
      </c>
      <c r="F56" s="57">
        <f>SUM(G56:I56)</f>
        <v>489</v>
      </c>
      <c r="G56" s="58">
        <v>489</v>
      </c>
      <c r="H56" s="58">
        <v>0</v>
      </c>
      <c r="I56" s="58">
        <v>0</v>
      </c>
      <c r="J56" s="115" t="s">
        <v>68</v>
      </c>
      <c r="K56" s="116"/>
    </row>
    <row r="57" spans="1:11" s="59" customFormat="1" ht="15" customHeight="1" x14ac:dyDescent="0.15">
      <c r="A57" s="119"/>
      <c r="B57" s="113"/>
      <c r="C57" s="113"/>
      <c r="D57" s="113"/>
      <c r="E57" s="56">
        <v>84</v>
      </c>
      <c r="F57" s="57">
        <f t="shared" ref="F57" si="14">SUM(G57:I57)</f>
        <v>1458</v>
      </c>
      <c r="G57" s="58">
        <v>1458</v>
      </c>
      <c r="H57" s="58">
        <v>0</v>
      </c>
      <c r="I57" s="58">
        <v>0</v>
      </c>
      <c r="J57" s="113"/>
      <c r="K57" s="118"/>
    </row>
    <row r="58" spans="1:11" s="59" customFormat="1" ht="15" customHeight="1" x14ac:dyDescent="0.15">
      <c r="A58" s="119"/>
      <c r="B58" s="113"/>
      <c r="C58" s="113"/>
      <c r="D58" s="113"/>
      <c r="E58" s="56">
        <v>98</v>
      </c>
      <c r="F58" s="57">
        <f t="shared" ref="F58" si="15">SUM(G58:I58)</f>
        <v>460</v>
      </c>
      <c r="G58" s="58">
        <v>460</v>
      </c>
      <c r="H58" s="58">
        <v>0</v>
      </c>
      <c r="I58" s="58">
        <v>0</v>
      </c>
      <c r="J58" s="113"/>
      <c r="K58" s="118"/>
    </row>
    <row r="59" spans="1:11" s="59" customFormat="1" ht="15" customHeight="1" x14ac:dyDescent="0.15">
      <c r="A59" s="119"/>
      <c r="B59" s="113"/>
      <c r="C59" s="113"/>
      <c r="D59" s="113"/>
      <c r="E59" s="56">
        <v>110</v>
      </c>
      <c r="F59" s="57">
        <f t="shared" ref="F59" si="16">SUM(G59:I59)</f>
        <v>236</v>
      </c>
      <c r="G59" s="58">
        <v>236</v>
      </c>
      <c r="H59" s="58">
        <v>0</v>
      </c>
      <c r="I59" s="58">
        <v>0</v>
      </c>
      <c r="J59" s="113"/>
      <c r="K59" s="118"/>
    </row>
    <row r="60" spans="1:11" s="59" customFormat="1" ht="15" customHeight="1" x14ac:dyDescent="0.15">
      <c r="A60" s="112"/>
      <c r="B60" s="114"/>
      <c r="C60" s="114"/>
      <c r="D60" s="114"/>
      <c r="E60" s="60" t="s">
        <v>7</v>
      </c>
      <c r="F60" s="58">
        <f>SUM(F56:F59)</f>
        <v>2643</v>
      </c>
      <c r="G60" s="58">
        <f t="shared" ref="G60:I60" si="17">SUM(G56:G59)</f>
        <v>2643</v>
      </c>
      <c r="H60" s="58">
        <f t="shared" si="17"/>
        <v>0</v>
      </c>
      <c r="I60" s="58">
        <f t="shared" si="17"/>
        <v>0</v>
      </c>
      <c r="J60" s="114"/>
      <c r="K60" s="117"/>
    </row>
    <row r="61" spans="1:11" s="59" customFormat="1" ht="15" customHeight="1" x14ac:dyDescent="0.15">
      <c r="A61" s="81" t="s">
        <v>42</v>
      </c>
      <c r="B61" s="82"/>
      <c r="C61" s="82"/>
      <c r="D61" s="83"/>
      <c r="E61" s="61"/>
      <c r="F61" s="62">
        <f>SUM(F60)</f>
        <v>2643</v>
      </c>
      <c r="G61" s="62">
        <f>SUM(G60)</f>
        <v>2643</v>
      </c>
      <c r="H61" s="62">
        <f>SUM(H60)</f>
        <v>0</v>
      </c>
      <c r="I61" s="62">
        <f>SUM(I60)</f>
        <v>0</v>
      </c>
      <c r="J61" s="62"/>
      <c r="K61" s="63"/>
    </row>
  </sheetData>
  <mergeCells count="80">
    <mergeCell ref="A61:D61"/>
    <mergeCell ref="A55:D55"/>
    <mergeCell ref="A56:A60"/>
    <mergeCell ref="B56:B60"/>
    <mergeCell ref="C56:C60"/>
    <mergeCell ref="D56:D60"/>
    <mergeCell ref="C49:C54"/>
    <mergeCell ref="D49:D54"/>
    <mergeCell ref="J49:J54"/>
    <mergeCell ref="K49:K54"/>
    <mergeCell ref="J56:J60"/>
    <mergeCell ref="K56:K60"/>
    <mergeCell ref="J39:J44"/>
    <mergeCell ref="K39:K44"/>
    <mergeCell ref="A45:D45"/>
    <mergeCell ref="A46:A47"/>
    <mergeCell ref="B46:B47"/>
    <mergeCell ref="C46:C47"/>
    <mergeCell ref="D46:D47"/>
    <mergeCell ref="J46:J47"/>
    <mergeCell ref="K46:K47"/>
    <mergeCell ref="A39:A44"/>
    <mergeCell ref="J32:J34"/>
    <mergeCell ref="B36:B37"/>
    <mergeCell ref="C36:C37"/>
    <mergeCell ref="D36:D37"/>
    <mergeCell ref="K32:K34"/>
    <mergeCell ref="B32:B34"/>
    <mergeCell ref="C32:C34"/>
    <mergeCell ref="J36:J37"/>
    <mergeCell ref="K36:K37"/>
    <mergeCell ref="D32:D34"/>
    <mergeCell ref="J25:J28"/>
    <mergeCell ref="K25:K28"/>
    <mergeCell ref="C23:C24"/>
    <mergeCell ref="D23:D24"/>
    <mergeCell ref="B8:B16"/>
    <mergeCell ref="C8:C16"/>
    <mergeCell ref="D8:D16"/>
    <mergeCell ref="J8:J16"/>
    <mergeCell ref="K8:K16"/>
    <mergeCell ref="A22:D22"/>
    <mergeCell ref="B17:B21"/>
    <mergeCell ref="C17:C21"/>
    <mergeCell ref="K23:K24"/>
    <mergeCell ref="D17:D21"/>
    <mergeCell ref="J17:J21"/>
    <mergeCell ref="K17:K21"/>
    <mergeCell ref="J23:J24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A8:A21"/>
    <mergeCell ref="A23:A34"/>
    <mergeCell ref="B23:B24"/>
    <mergeCell ref="J29:J31"/>
    <mergeCell ref="K29:K31"/>
    <mergeCell ref="A49:A54"/>
    <mergeCell ref="A7:D7"/>
    <mergeCell ref="B29:B31"/>
    <mergeCell ref="C29:C31"/>
    <mergeCell ref="D29:D31"/>
    <mergeCell ref="A35:D35"/>
    <mergeCell ref="A38:D38"/>
    <mergeCell ref="A36:A37"/>
    <mergeCell ref="B25:B28"/>
    <mergeCell ref="C25:C28"/>
    <mergeCell ref="D25:D28"/>
    <mergeCell ref="B39:B44"/>
    <mergeCell ref="C39:C44"/>
    <mergeCell ref="D39:D44"/>
    <mergeCell ref="A48:D48"/>
    <mergeCell ref="B49:B54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2020-04-06T04:31:42Z</cp:lastPrinted>
  <dcterms:created xsi:type="dcterms:W3CDTF">2008-12-24T01:43:05Z</dcterms:created>
  <dcterms:modified xsi:type="dcterms:W3CDTF">2023-01-13T02:11:34Z</dcterms:modified>
  <cp:version>0906.0200.01</cp:version>
</cp:coreProperties>
</file>